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worksheets/sheet13.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12_0.bin" ContentType="application/vnd.openxmlformats-officedocument.oleObject"/>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3395" windowHeight="8190" tabRatio="805" activeTab="0"/>
  </bookViews>
  <sheets>
    <sheet name="Cover" sheetId="1" r:id="rId1"/>
    <sheet name="Budget" sheetId="2" r:id="rId2"/>
    <sheet name="Revenue" sheetId="3" r:id="rId3"/>
    <sheet name="Outline1" sheetId="4" r:id="rId4"/>
    <sheet name="Outline 2" sheetId="5" r:id="rId5"/>
    <sheet name="Wealth Chart" sheetId="6" r:id="rId6"/>
    <sheet name="TV Scenarios" sheetId="7" r:id="rId7"/>
    <sheet name="GFBUD" sheetId="8" r:id="rId8"/>
    <sheet name="Elim Ind Prop" sheetId="9" r:id="rId9"/>
    <sheet name="Elim Ind Prop - DSA to 80%" sheetId="10" r:id="rId10"/>
    <sheet name="Compare Mills" sheetId="11" r:id="rId11"/>
    <sheet name="Data" sheetId="12" r:id="rId12"/>
    <sheet name="Map1" sheetId="13" r:id="rId13"/>
  </sheets>
  <definedNames>
    <definedName name="IGap07">'Budget'!$B$278</definedName>
    <definedName name="_xlnm.Print_Area" localSheetId="1">'Budget'!$A$1:$F$46</definedName>
    <definedName name="_xlnm.Print_Area" localSheetId="10">'Compare Mills'!$E$3:$M$49</definedName>
    <definedName name="_xlnm.Print_Area" localSheetId="11">'Data'!$A$1:$N$32</definedName>
    <definedName name="_xlnm.Print_Area" localSheetId="9">'Elim Ind Prop - DSA to 80%'!$E$4:$M$25</definedName>
    <definedName name="_xlnm.Print_Area" localSheetId="7">'GFBUD'!$A$2:$H$26</definedName>
    <definedName name="_xlnm.Print_Area" localSheetId="4">'Outline 2'!$A$1:$J$23</definedName>
    <definedName name="_xlnm.Print_Area" localSheetId="3">'Outline1'!$A$1:$K$37</definedName>
    <definedName name="_xlnm.Print_Area" localSheetId="2">'Revenue'!$A$1:$F$26</definedName>
    <definedName name="_xlnm.Print_Area" localSheetId="6">'TV Scenarios'!$A$1:$E$32</definedName>
    <definedName name="_xlnm.Print_Area" localSheetId="5">'Wealth Chart'!$P$2:$Z$26</definedName>
  </definedNames>
  <calcPr fullCalcOnLoad="1"/>
</workbook>
</file>

<file path=xl/sharedStrings.xml><?xml version="1.0" encoding="utf-8"?>
<sst xmlns="http://schemas.openxmlformats.org/spreadsheetml/2006/main" count="294" uniqueCount="198">
  <si>
    <t>Basic Entitlement</t>
  </si>
  <si>
    <t>Definition</t>
  </si>
  <si>
    <t>Per ANB Entitlement</t>
  </si>
  <si>
    <t>Loss for each additional student</t>
  </si>
  <si>
    <t>ANB Stop Loss</t>
  </si>
  <si>
    <t>The ANB at which the loss for each added student is stopped</t>
  </si>
  <si>
    <t>Budget Buidling variables</t>
  </si>
  <si>
    <t>State and Local Revenue Variables</t>
  </si>
  <si>
    <t>Direct state aid share</t>
  </si>
  <si>
    <t>GTB Area</t>
  </si>
  <si>
    <t>Percent of Max budget funded with all state dollars</t>
  </si>
  <si>
    <t>The area funded with state GTB and local sources</t>
  </si>
  <si>
    <t>GTB Ratio</t>
  </si>
  <si>
    <t>The amount each local mill is guaranteed to generate with state subsidies</t>
  </si>
  <si>
    <t>GTB guarantee ratio</t>
  </si>
  <si>
    <t>The degree to which the state subsidizes local mills</t>
  </si>
  <si>
    <t>CPI Adjustment</t>
  </si>
  <si>
    <t>Special education allowable costs</t>
  </si>
  <si>
    <t>amount of special ed in GTB area</t>
  </si>
  <si>
    <t>Quality educator payment</t>
  </si>
  <si>
    <t>Indian achievement gap payment</t>
  </si>
  <si>
    <t>At risk payment</t>
  </si>
  <si>
    <t>Indian Ed For All payment</t>
  </si>
  <si>
    <t>Amount distributed for each ANB for IEFA</t>
  </si>
  <si>
    <t>Amount distributed to at risk students (based on reduced price lunch student count)</t>
  </si>
  <si>
    <t>Amount distributed to districts for each Indian student</t>
  </si>
  <si>
    <t>Amount distributed to each district for each educator employed</t>
  </si>
  <si>
    <t>Impact on State Funding</t>
  </si>
  <si>
    <t>Nonlevy Revenue</t>
  </si>
  <si>
    <t>Fund Balance Reappropriated</t>
  </si>
  <si>
    <t>Elem</t>
  </si>
  <si>
    <t>HS</t>
  </si>
  <si>
    <t>FY2008 Amounts</t>
  </si>
  <si>
    <t>Unit Change</t>
  </si>
  <si>
    <t>Per Educator</t>
  </si>
  <si>
    <t># of Educators</t>
  </si>
  <si>
    <t>IAG Pmt</t>
  </si>
  <si>
    <t># Indian ANB</t>
  </si>
  <si>
    <t>Per ANB</t>
  </si>
  <si>
    <t>Per Dist Min</t>
  </si>
  <si>
    <t>Eliminate</t>
  </si>
  <si>
    <t>Taxable Value Scenarios</t>
  </si>
  <si>
    <t xml:space="preserve">       1.  Remove Classes 1,2,5,7,9,12,13 from school district tax base</t>
  </si>
  <si>
    <t>FY08</t>
  </si>
  <si>
    <t>FY09</t>
  </si>
  <si>
    <t>Sensitivity of Certain School Funding Variables to Specified Changes</t>
  </si>
  <si>
    <t>Amount per district in building maximum general fund budget</t>
  </si>
  <si>
    <t>Amount per child in building max budget</t>
  </si>
  <si>
    <t>Percent by which entitlements are adjusted for inflation</t>
  </si>
  <si>
    <t>Amount the per ANB entitlement is decreased for each additional student</t>
  </si>
  <si>
    <t>Amount of special education allowed in building max budget</t>
  </si>
  <si>
    <t>The amount of spec ed funded by local and state dollars</t>
  </si>
  <si>
    <t>The amount of oil &amp; gas, coal gross proceed, investment money in GF</t>
  </si>
  <si>
    <t>The amount of money exceeding 10% of the budget that must be reappropriated in the following year</t>
  </si>
  <si>
    <t xml:space="preserve">       3.  Eliminate Oil &amp; Gas to district general fund</t>
  </si>
  <si>
    <t>Item 1 - Explanation</t>
  </si>
  <si>
    <t>Taxable Value FY 2007</t>
  </si>
  <si>
    <t>GTB Budget Area FY 2007</t>
  </si>
  <si>
    <t>Mean</t>
  </si>
  <si>
    <t>Bin</t>
  </si>
  <si>
    <t>More</t>
  </si>
  <si>
    <t>Frequency</t>
  </si>
  <si>
    <t>Item 2 - Explanation</t>
  </si>
  <si>
    <t>Item 3 - Explanation</t>
  </si>
  <si>
    <t xml:space="preserve">      The state could divert all oil and gas money going to schools to the state general fund.  This shows the impact on GTB subsidies in the district general fund when districts no longer have oil and gas revenue available for the district general fund.  In FY 2008, districts budgeted $14.0 million in oil and gas receipts.  Most of these districts do not receive GTB, so the impact on GTB will be small.</t>
  </si>
  <si>
    <t xml:space="preserve">       In FY 2007, statewide, districts budgdted $11.9 million in oil and gas receipts in all funds, but actual receipts of oil and gas in all funds was $39.9 million.  Districts receive this money and must call it fund balance reappropriated in the following year, or budget amend it in the current year.</t>
  </si>
  <si>
    <t xml:space="preserve">       The state could consider only partially eliminating oil and gas revenue to the districts.</t>
  </si>
  <si>
    <t>Using School Funding Models</t>
  </si>
  <si>
    <t>There are (or will be) a funding model for all school district budgeted funds</t>
  </si>
  <si>
    <t>These models can be used to predict impact of changes in the tax base on mills in each district.  These changes may be as a result of reappraisal, mitigation of reappraisal, or other legislated changes to the tax base for the district or county.</t>
  </si>
  <si>
    <t>The purpose of this report is to show what these models can do, the reports that can be generated, what is easy to do, what is hard to do and what cannot be done.</t>
  </si>
  <si>
    <t>The question of what reports should be generated is one this committee will have to make</t>
  </si>
  <si>
    <t>Suppose a piece of legislation changes the tax base, or some nonlevy component of district's budgets, and there is an impact on the mills in each district.</t>
  </si>
  <si>
    <t>Mill Changes</t>
  </si>
  <si>
    <t>show the distribution of mill changes without identifying districts</t>
  </si>
  <si>
    <t>show the mill changes for each district</t>
  </si>
  <si>
    <t>create a map (usually 3- or 4-color) of Montana showing the range of mill changes in each district</t>
  </si>
  <si>
    <t>Easy</t>
  </si>
  <si>
    <t>Hard</t>
  </si>
  <si>
    <t>Correlate mill changes with some characteristic of the district, i.e. wealth, size, etc</t>
  </si>
  <si>
    <t>Middling</t>
  </si>
  <si>
    <t>Report Possibilities</t>
  </si>
  <si>
    <t>Guaranteed Tax Base Models - How are mill changes calculated</t>
  </si>
  <si>
    <t>Mill change =  ( Property Tax Revenue requirements) divided by change in tax base</t>
  </si>
  <si>
    <t>Usually the estimated change in the tax base is given to us from work done in Tax Policy and Research.  An example was the change in tax base as a result of raising the exemption on class 8 business equipment.</t>
  </si>
  <si>
    <t>The chart on the next page shows why</t>
  </si>
  <si>
    <t>The mill change in a particular district will depend on the following:</t>
  </si>
  <si>
    <t>How big a change in the tax base in district X relative to the change in the statewide average.</t>
  </si>
  <si>
    <t>Do the changes in all districts make for a wider dispersion of taxable values or a narrower dispersion in taxable values</t>
  </si>
  <si>
    <t>In GTB models, the impact of a change in the tax base on mills is more complicated and must be run through the GTB models</t>
  </si>
  <si>
    <t>CO</t>
  </si>
  <si>
    <t>CO NAME</t>
  </si>
  <si>
    <t>LE</t>
  </si>
  <si>
    <t>LE NAME</t>
  </si>
  <si>
    <t>Type</t>
  </si>
  <si>
    <t>01</t>
  </si>
  <si>
    <t>Beaverhead</t>
  </si>
  <si>
    <t>0003</t>
  </si>
  <si>
    <t>Grant Elem</t>
  </si>
  <si>
    <t>E</t>
  </si>
  <si>
    <t>0005</t>
  </si>
  <si>
    <t>Dillon Elem</t>
  </si>
  <si>
    <t>0006</t>
  </si>
  <si>
    <t>Beaverhead County H S</t>
  </si>
  <si>
    <t>H</t>
  </si>
  <si>
    <t>0007</t>
  </si>
  <si>
    <t>Wise River Elem</t>
  </si>
  <si>
    <t>0009</t>
  </si>
  <si>
    <t>Lima K-12 Schools</t>
  </si>
  <si>
    <t>C</t>
  </si>
  <si>
    <t>0010</t>
  </si>
  <si>
    <t>Wisdom Elem</t>
  </si>
  <si>
    <t>0012</t>
  </si>
  <si>
    <t>Polaris Elem</t>
  </si>
  <si>
    <t>0014</t>
  </si>
  <si>
    <t>Jackson Elem</t>
  </si>
  <si>
    <t>0015</t>
  </si>
  <si>
    <t>Reichle Elem</t>
  </si>
  <si>
    <t>02</t>
  </si>
  <si>
    <t>Big Horn</t>
  </si>
  <si>
    <t>0020</t>
  </si>
  <si>
    <t>Spring Creek Elem</t>
  </si>
  <si>
    <t>0021</t>
  </si>
  <si>
    <t>Pryor Elem</t>
  </si>
  <si>
    <t>0023</t>
  </si>
  <si>
    <t>Hardin Elem</t>
  </si>
  <si>
    <t>0025</t>
  </si>
  <si>
    <t>Lodge Grass Elem</t>
  </si>
  <si>
    <t>0026</t>
  </si>
  <si>
    <t>Wyola Elem</t>
  </si>
  <si>
    <t>03</t>
  </si>
  <si>
    <t>Blaine</t>
  </si>
  <si>
    <t>0028</t>
  </si>
  <si>
    <t>Chinook Elem</t>
  </si>
  <si>
    <t>0029</t>
  </si>
  <si>
    <t>Chinook H S</t>
  </si>
  <si>
    <t>0030</t>
  </si>
  <si>
    <t>Harlem Elem</t>
  </si>
  <si>
    <t>0031</t>
  </si>
  <si>
    <t>Harlem H S</t>
  </si>
  <si>
    <t>0032</t>
  </si>
  <si>
    <t>Cleveland Elem</t>
  </si>
  <si>
    <t>0034</t>
  </si>
  <si>
    <t>Zurich Elem</t>
  </si>
  <si>
    <t>0044</t>
  </si>
  <si>
    <t>Turner Elem</t>
  </si>
  <si>
    <t>0045</t>
  </si>
  <si>
    <t>Turner H S</t>
  </si>
  <si>
    <t>0048</t>
  </si>
  <si>
    <t>Bear Paw Elem</t>
  </si>
  <si>
    <t>04</t>
  </si>
  <si>
    <t>Broadwater</t>
  </si>
  <si>
    <t>0055</t>
  </si>
  <si>
    <t>Townsend K-12 Schools</t>
  </si>
  <si>
    <t>05</t>
  </si>
  <si>
    <t>Carbon</t>
  </si>
  <si>
    <t>0056</t>
  </si>
  <si>
    <t>Red Lodge Elem</t>
  </si>
  <si>
    <t>Proposed Law</t>
  </si>
  <si>
    <t>Current Law</t>
  </si>
  <si>
    <t>FY09 GTB Mills</t>
  </si>
  <si>
    <t>FY09 OverBASE</t>
  </si>
  <si>
    <t>Tot Mills FY09</t>
  </si>
  <si>
    <t>Tot Mills</t>
  </si>
  <si>
    <t>Change in Mills</t>
  </si>
  <si>
    <t>Impact of Eliminating Industrial Property and Raising Direct State Aid Percent to 80 Percent on District GF Mill Levies - FY 2009</t>
  </si>
  <si>
    <t>Three models are complicated because the law requires that state payments made to districts or counties be based on taxable value wealth, i.e. the state guarantees a minimum tax base (GTB).  These are the district general fund model, the district debt service fund model (not built yet), and the county retirement fund model (almost complete).</t>
  </si>
  <si>
    <t>Mills - Before and After</t>
  </si>
  <si>
    <t>Show mills before the change and after the change to determine if the dispersion of mills has narowed or gotten wider</t>
  </si>
  <si>
    <t>Without identifying district</t>
  </si>
  <si>
    <t>With identified districts</t>
  </si>
  <si>
    <t>Create maps before and after</t>
  </si>
  <si>
    <t>In Non-GTB models, a change in the tax base results in mill changes that are easily calculated.</t>
  </si>
  <si>
    <t>School District General Fund - FY 2007</t>
  </si>
  <si>
    <t>OverBase Budget                   $143.3 M</t>
  </si>
  <si>
    <t>FY07 Maximum Budget $889.8 M</t>
  </si>
  <si>
    <t xml:space="preserve">OverBase Property Taxes $136.4 M,                   </t>
  </si>
  <si>
    <t>Nonlevy Revenue $5.7 M and Tuition $1.3 M</t>
  </si>
  <si>
    <t>FY07 Base Budget $713.3 M</t>
  </si>
  <si>
    <t>GTB $110.3 M</t>
  </si>
  <si>
    <t>GTB Area = 35.3 Percent</t>
  </si>
  <si>
    <t>Base Property Tax                   $119.2 M</t>
  </si>
  <si>
    <t>Fund Balance Reappropriated $14.1 M</t>
  </si>
  <si>
    <t>Base Nonlevy Revenue     $48.5 M</t>
  </si>
  <si>
    <t>Special Ed $34.9 M</t>
  </si>
  <si>
    <t xml:space="preserve">Direct State Aid             $350.7 M </t>
  </si>
  <si>
    <t>DSA Area = 44.7 Percent</t>
  </si>
  <si>
    <t>State Share  62.1 Percent</t>
  </si>
  <si>
    <t>Indian Ed For All Payment - $3.0 M</t>
  </si>
  <si>
    <t>American Indian Achievement Gap - $3.3 M</t>
  </si>
  <si>
    <t>At Risk Payment -         $5.0 M</t>
  </si>
  <si>
    <t>Quality Educator Payment - $24.4 M</t>
  </si>
  <si>
    <t xml:space="preserve">        Removing classes 1,2,5,7,9,12,13 from the school district tax base, leaves class 3 (ag land), class 4 (residential and commercial),  class 8 (business equipment), class 10 (Timberland) and class 14 (wind generation) in the school district tax base.  In almost all district the smaller tax base will result in higher mills in the implementation year.</t>
  </si>
  <si>
    <t xml:space="preserve">       There will be a year 1 effect of additional state costs, and a reduced property tax requirement (even though mills go up, the tax base is smaller).  The year 1 effect is because the GTB subsidy per mill used in the GTB formula has a one year lag, although this could be changed in some way in law.  Under current law the subsidies per mill are based on taxable values in the prior year, and thus have been set well before calculating the mill requirements for the current year.  Thus for a given subsidy per mill, when current year mills go up, the state subsidy also goes up.</t>
  </si>
  <si>
    <t xml:space="preserve">       In the second year the subsidies per mill are based on the new tax base and the GTB subsidy will have reached a steady state.  One cannot predict a priori whether GTB subsidies will increase or decrease.  It depends on what has happened to the tax base as a result of the change.   If the dispersion of taxable values per ANB (or per dollar of GTB budget) has widened, then state GTB subsidies will go up.  If the dispersion has narrowed, then state GTB subsidies will go down.  We can conclude that in this case since GTB subsidies in the second year have gone down, the dispersion per ANB has decreased when the industrial classes have been removed from the school tax base.</t>
  </si>
  <si>
    <t xml:space="preserve">       In addition to making the tax base smaller, the state could eliminate GTB under the 80 % base budget and fund it all with direct state aid.  This shows the implact to the state budget.</t>
  </si>
  <si>
    <t xml:space="preserve">       The state GTB cost associated with slimination of oil and and gas revenue to the district will probably increase over time.  Many districts receive large amounts of oil and gas revenue but do not budget for it - i.e. Baker K-12.  This is because they don't have to.  Over the last several years these districts have received so much oil and gas revenue that their fund balance reappropriated is huge and fulfills their budget needs.  For instance, Baker's GF budget for FY 2008 is $3.3 million but its fund balance reappropriated in the GF is $3.5 million. Baker will probably be eligible for GTB after it works off these balances.</t>
  </si>
  <si>
    <t xml:space="preserve">       2.  Then raise DSA percent to 80 %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</si>
</sst>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_);[Red]\(#,##0.0\)"/>
    <numFmt numFmtId="166" formatCode="0.0%"/>
    <numFmt numFmtId="167" formatCode="_(* #,##0.0_);_(* \(#,##0.0\);_(* &quot;-&quot;?_);_(@_)"/>
    <numFmt numFmtId="168" formatCode="_(&quot;$&quot;* #,##0.0_);_(&quot;$&quot;* \(#,##0.0\);_(&quot;$&quot;* &quot;-&quot;?_);_(@_)"/>
    <numFmt numFmtId="169" formatCode="&quot;$&quot;#,##0.0_);\(&quot;$&quot;#,##0.0\)"/>
    <numFmt numFmtId="170" formatCode="_(* #,##0_);_(* \(#,##0\);_(* &quot;-&quot;?_);_(@_)"/>
    <numFmt numFmtId="171" formatCode="_(* #,##0.00_);_(* \(#,##0.00\);_(* &quot;-&quot;?_);_(@_)"/>
    <numFmt numFmtId="172" formatCode="_(* #,##0_);_(* \(#,##0\);_(* &quot;-&quot;??_);_(@_)"/>
    <numFmt numFmtId="173" formatCode="_(* #,##0.0_);_(* \(#,##0.0\);_(* &quot;-&quot;??_);_(@_)"/>
    <numFmt numFmtId="174" formatCode="_(&quot;$&quot;* #,##0.0_);_(&quot;$&quot;* \(#,##0.0\);_(&quot;$&quot;* &quot;-&quot;??_);_(@_)"/>
  </numFmts>
  <fonts count="25">
    <font>
      <sz val="10"/>
      <name val="Times New Roman"/>
      <family val="0"/>
    </font>
    <font>
      <sz val="8"/>
      <name val="Arial"/>
      <family val="2"/>
    </font>
    <font>
      <sz val="12"/>
      <name val="Arial"/>
      <family val="0"/>
    </font>
    <font>
      <sz val="9"/>
      <name val="Arial"/>
      <family val="0"/>
    </font>
    <font>
      <b/>
      <sz val="12"/>
      <name val="Times New Roman"/>
      <family val="1"/>
    </font>
    <font>
      <sz val="8"/>
      <name val="Times New Roman"/>
      <family val="0"/>
    </font>
    <font>
      <b/>
      <sz val="10"/>
      <name val="Times New Roman"/>
      <family val="1"/>
    </font>
    <font>
      <i/>
      <sz val="10"/>
      <name val="Times New Roman"/>
      <family val="0"/>
    </font>
    <font>
      <sz val="17.5"/>
      <name val="Arial"/>
      <family val="0"/>
    </font>
    <font>
      <b/>
      <sz val="17.5"/>
      <name val="Arial"/>
      <family val="0"/>
    </font>
    <font>
      <b/>
      <sz val="12"/>
      <name val="Arial"/>
      <family val="2"/>
    </font>
    <font>
      <b/>
      <sz val="10"/>
      <name val="Arial"/>
      <family val="2"/>
    </font>
    <font>
      <sz val="10"/>
      <name val="Arial"/>
      <family val="0"/>
    </font>
    <font>
      <b/>
      <sz val="10.25"/>
      <name val="Arial"/>
      <family val="0"/>
    </font>
    <font>
      <b/>
      <sz val="8.5"/>
      <name val="Arial"/>
      <family val="0"/>
    </font>
    <font>
      <sz val="8.5"/>
      <name val="Arial"/>
      <family val="0"/>
    </font>
    <font>
      <b/>
      <sz val="8.75"/>
      <name val="Arial"/>
      <family val="2"/>
    </font>
    <font>
      <i/>
      <sz val="10"/>
      <name val="Arial"/>
      <family val="0"/>
    </font>
    <font>
      <b/>
      <sz val="9.5"/>
      <name val="Arial"/>
      <family val="2"/>
    </font>
    <font>
      <b/>
      <sz val="11.25"/>
      <name val="Arial"/>
      <family val="0"/>
    </font>
    <font>
      <b/>
      <sz val="9.25"/>
      <name val="Arial"/>
      <family val="2"/>
    </font>
    <font>
      <b/>
      <sz val="14"/>
      <name val="Times New Roman"/>
      <family val="1"/>
    </font>
    <font>
      <b/>
      <u val="single"/>
      <sz val="12"/>
      <name val="Times New Roman"/>
      <family val="1"/>
    </font>
    <font>
      <b/>
      <sz val="10.5"/>
      <name val="Arial"/>
      <family val="0"/>
    </font>
    <font>
      <b/>
      <sz val="8"/>
      <name val="Arial"/>
      <family val="2"/>
    </font>
  </fonts>
  <fills count="9">
    <fill>
      <patternFill/>
    </fill>
    <fill>
      <patternFill patternType="gray125"/>
    </fill>
    <fill>
      <patternFill patternType="solid">
        <fgColor indexed="43"/>
        <bgColor indexed="64"/>
      </patternFill>
    </fill>
    <fill>
      <patternFill patternType="solid">
        <fgColor indexed="4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indexed="47"/>
        <bgColor indexed="64"/>
      </patternFill>
    </fill>
  </fills>
  <borders count="18">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color indexed="63"/>
      </left>
      <right>
        <color indexed="63"/>
      </right>
      <top style="thick"/>
      <bottom>
        <color indexed="63"/>
      </bottom>
    </border>
    <border>
      <left>
        <color indexed="63"/>
      </left>
      <right>
        <color indexed="63"/>
      </right>
      <top>
        <color indexed="63"/>
      </top>
      <bottom style="thick"/>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41" fontId="12" fillId="0" borderId="0" applyFont="0" applyFill="0" applyBorder="0" applyAlignment="0" applyProtection="0"/>
    <xf numFmtId="169" fontId="0" fillId="0" borderId="0" applyFont="0" applyFill="0" applyBorder="0" applyAlignment="0" applyProtection="0"/>
    <xf numFmtId="42" fontId="12" fillId="0" borderId="0" applyFont="0" applyFill="0" applyBorder="0" applyAlignment="0" applyProtection="0"/>
    <xf numFmtId="0" fontId="2" fillId="0" borderId="0">
      <alignment/>
      <protection/>
    </xf>
    <xf numFmtId="0" fontId="2" fillId="0" borderId="0">
      <alignment/>
      <protection/>
    </xf>
    <xf numFmtId="166" fontId="0" fillId="0" borderId="0" applyFont="0" applyFill="0" applyBorder="0" applyAlignment="0" applyProtection="0"/>
  </cellStyleXfs>
  <cellXfs count="127">
    <xf numFmtId="0" fontId="0" fillId="0" borderId="0" xfId="0" applyAlignment="1">
      <alignment/>
    </xf>
    <xf numFmtId="169" fontId="0" fillId="0" borderId="0" xfId="17" applyAlignment="1">
      <alignment/>
    </xf>
    <xf numFmtId="166" fontId="0" fillId="0" borderId="0" xfId="21" applyAlignment="1">
      <alignment/>
    </xf>
    <xf numFmtId="171" fontId="0" fillId="0" borderId="0" xfId="15" applyNumberFormat="1" applyAlignment="1">
      <alignment/>
    </xf>
    <xf numFmtId="0" fontId="0" fillId="0" borderId="1" xfId="0" applyBorder="1" applyAlignment="1">
      <alignment/>
    </xf>
    <xf numFmtId="0" fontId="0" fillId="0" borderId="0" xfId="0" applyAlignment="1">
      <alignment horizontal="right"/>
    </xf>
    <xf numFmtId="5" fontId="1" fillId="0" borderId="0" xfId="19" applyNumberFormat="1" applyFont="1">
      <alignment/>
      <protection/>
    </xf>
    <xf numFmtId="166" fontId="0" fillId="0" borderId="0" xfId="0" applyNumberFormat="1" applyAlignment="1">
      <alignment/>
    </xf>
    <xf numFmtId="0" fontId="0" fillId="0" borderId="1" xfId="0" applyBorder="1" applyAlignment="1">
      <alignment horizontal="center"/>
    </xf>
    <xf numFmtId="7" fontId="1" fillId="0" borderId="0" xfId="19" applyNumberFormat="1" applyFont="1" applyFill="1" applyProtection="1">
      <alignment/>
      <protection/>
    </xf>
    <xf numFmtId="7" fontId="0" fillId="0" borderId="0" xfId="17" applyNumberFormat="1" applyAlignment="1">
      <alignment/>
    </xf>
    <xf numFmtId="172" fontId="1" fillId="0" borderId="0" xfId="15" applyNumberFormat="1" applyFont="1" applyAlignment="1" applyProtection="1">
      <alignment/>
      <protection/>
    </xf>
    <xf numFmtId="5" fontId="0" fillId="0" borderId="0" xfId="17" applyNumberFormat="1" applyAlignment="1">
      <alignment/>
    </xf>
    <xf numFmtId="5" fontId="1" fillId="0" borderId="0" xfId="17" applyNumberFormat="1" applyFont="1" applyFill="1" applyAlignment="1">
      <alignment horizontal="right"/>
    </xf>
    <xf numFmtId="172" fontId="3" fillId="0" borderId="0" xfId="15" applyNumberFormat="1" applyFont="1" applyAlignment="1">
      <alignment/>
    </xf>
    <xf numFmtId="170" fontId="0" fillId="0" borderId="0" xfId="15" applyNumberFormat="1" applyAlignment="1">
      <alignment/>
    </xf>
    <xf numFmtId="9" fontId="0" fillId="0" borderId="0" xfId="21" applyNumberFormat="1" applyAlignment="1">
      <alignment/>
    </xf>
    <xf numFmtId="5" fontId="0" fillId="0" borderId="1" xfId="17" applyNumberFormat="1" applyBorder="1" applyAlignment="1">
      <alignment horizontal="center"/>
    </xf>
    <xf numFmtId="5" fontId="0" fillId="0" borderId="0" xfId="17" applyNumberFormat="1" applyFont="1" applyAlignment="1">
      <alignment/>
    </xf>
    <xf numFmtId="9" fontId="0" fillId="0" borderId="0" xfId="0" applyNumberFormat="1" applyAlignment="1">
      <alignment/>
    </xf>
    <xf numFmtId="6" fontId="0" fillId="0" borderId="0" xfId="0" applyNumberFormat="1" applyAlignment="1">
      <alignment/>
    </xf>
    <xf numFmtId="5" fontId="0" fillId="0" borderId="1" xfId="17" applyNumberFormat="1" applyFont="1" applyBorder="1" applyAlignment="1">
      <alignment horizontal="center"/>
    </xf>
    <xf numFmtId="0" fontId="0" fillId="0" borderId="0" xfId="0" applyAlignment="1">
      <alignment wrapText="1"/>
    </xf>
    <xf numFmtId="0" fontId="0" fillId="0" borderId="0" xfId="0" applyBorder="1" applyAlignment="1">
      <alignment/>
    </xf>
    <xf numFmtId="0" fontId="0" fillId="0" borderId="0" xfId="0" applyBorder="1" applyAlignment="1">
      <alignment horizontal="center"/>
    </xf>
    <xf numFmtId="5" fontId="0" fillId="0" borderId="0" xfId="17" applyNumberFormat="1" applyBorder="1" applyAlignment="1">
      <alignment horizontal="center"/>
    </xf>
    <xf numFmtId="0" fontId="6" fillId="0" borderId="0" xfId="0" applyFont="1" applyAlignment="1">
      <alignment/>
    </xf>
    <xf numFmtId="43" fontId="0" fillId="0" borderId="0" xfId="0" applyNumberFormat="1" applyAlignment="1">
      <alignment/>
    </xf>
    <xf numFmtId="0" fontId="0" fillId="0" borderId="0" xfId="0" applyNumberFormat="1" applyFill="1" applyBorder="1" applyAlignment="1">
      <alignment/>
    </xf>
    <xf numFmtId="0" fontId="0" fillId="0" borderId="0" xfId="0" applyFill="1" applyBorder="1" applyAlignment="1">
      <alignment/>
    </xf>
    <xf numFmtId="0" fontId="0" fillId="0" borderId="2" xfId="0" applyFill="1" applyBorder="1" applyAlignment="1">
      <alignment/>
    </xf>
    <xf numFmtId="0" fontId="7" fillId="0" borderId="3" xfId="0" applyFont="1" applyFill="1" applyBorder="1" applyAlignment="1">
      <alignment horizontal="center"/>
    </xf>
    <xf numFmtId="0" fontId="17" fillId="0" borderId="3" xfId="0" applyFont="1" applyFill="1" applyBorder="1" applyAlignment="1">
      <alignment horizontal="center"/>
    </xf>
    <xf numFmtId="0" fontId="0" fillId="0" borderId="2" xfId="0" applyNumberFormat="1" applyFill="1" applyBorder="1" applyAlignment="1">
      <alignment/>
    </xf>
    <xf numFmtId="0" fontId="17" fillId="0" borderId="0" xfId="0" applyFont="1" applyFill="1" applyBorder="1" applyAlignment="1">
      <alignment horizontal="center"/>
    </xf>
    <xf numFmtId="172" fontId="0" fillId="0" borderId="0" xfId="15" applyNumberFormat="1" applyFill="1" applyBorder="1" applyAlignment="1">
      <alignment/>
    </xf>
    <xf numFmtId="0" fontId="1" fillId="2" borderId="4" xfId="0" applyFont="1" applyFill="1" applyBorder="1" applyAlignment="1">
      <alignment wrapText="1"/>
    </xf>
    <xf numFmtId="0" fontId="1" fillId="2" borderId="4" xfId="20" applyFont="1" applyFill="1" applyBorder="1" applyAlignment="1">
      <alignment wrapText="1"/>
      <protection/>
    </xf>
    <xf numFmtId="0" fontId="1" fillId="2" borderId="4" xfId="0" applyFont="1" applyFill="1" applyBorder="1" applyAlignment="1">
      <alignment/>
    </xf>
    <xf numFmtId="0" fontId="1" fillId="2" borderId="4" xfId="20" applyFont="1" applyFill="1" applyBorder="1">
      <alignment/>
      <protection/>
    </xf>
    <xf numFmtId="1" fontId="1" fillId="2" borderId="4" xfId="20" applyNumberFormat="1" applyFont="1" applyFill="1" applyBorder="1">
      <alignment/>
      <protection/>
    </xf>
    <xf numFmtId="0" fontId="1" fillId="3" borderId="0" xfId="0" applyFont="1" applyFill="1" applyAlignment="1">
      <alignment horizontal="center" wrapText="1"/>
    </xf>
    <xf numFmtId="0" fontId="0" fillId="3" borderId="0" xfId="0" applyFill="1" applyAlignment="1">
      <alignment horizontal="center" wrapText="1"/>
    </xf>
    <xf numFmtId="167" fontId="0" fillId="0" borderId="0" xfId="15" applyAlignment="1">
      <alignment/>
    </xf>
    <xf numFmtId="173" fontId="6" fillId="0" borderId="0" xfId="15" applyNumberFormat="1" applyFont="1" applyAlignment="1">
      <alignment wrapText="1"/>
    </xf>
    <xf numFmtId="173" fontId="6" fillId="0" borderId="0" xfId="15" applyNumberFormat="1" applyFont="1" applyAlignment="1">
      <alignment/>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173" fontId="6" fillId="0" borderId="0" xfId="15" applyNumberFormat="1" applyFont="1" applyFill="1" applyBorder="1" applyAlignment="1">
      <alignment horizontal="center" vertical="center" wrapText="1"/>
    </xf>
    <xf numFmtId="173" fontId="6" fillId="4" borderId="7" xfId="15" applyNumberFormat="1" applyFont="1" applyFill="1" applyBorder="1" applyAlignment="1">
      <alignment horizontal="center" vertical="center" wrapText="1"/>
    </xf>
    <xf numFmtId="173" fontId="6" fillId="0" borderId="0" xfId="15" applyNumberFormat="1" applyFont="1" applyBorder="1" applyAlignment="1">
      <alignment horizontal="center" vertical="center" wrapText="1"/>
    </xf>
    <xf numFmtId="0" fontId="6" fillId="0" borderId="0" xfId="0" applyFont="1" applyBorder="1" applyAlignment="1">
      <alignment/>
    </xf>
    <xf numFmtId="173" fontId="6" fillId="0" borderId="0" xfId="15" applyNumberFormat="1" applyFont="1" applyFill="1" applyBorder="1" applyAlignment="1">
      <alignment wrapText="1"/>
    </xf>
    <xf numFmtId="173" fontId="6" fillId="4" borderId="8" xfId="15" applyNumberFormat="1" applyFont="1" applyFill="1" applyBorder="1" applyAlignment="1">
      <alignment horizontal="center" vertical="center" wrapText="1"/>
    </xf>
    <xf numFmtId="0" fontId="6" fillId="0" borderId="0" xfId="0" applyFont="1" applyBorder="1" applyAlignment="1">
      <alignment horizontal="left" vertical="top"/>
    </xf>
    <xf numFmtId="173" fontId="6" fillId="4" borderId="9" xfId="15" applyNumberFormat="1" applyFont="1" applyFill="1" applyBorder="1" applyAlignment="1">
      <alignment horizontal="center" vertical="center" wrapText="1"/>
    </xf>
    <xf numFmtId="173" fontId="6" fillId="0" borderId="0" xfId="15" applyNumberFormat="1" applyFont="1" applyBorder="1" applyAlignment="1">
      <alignment horizontal="center"/>
    </xf>
    <xf numFmtId="173" fontId="6" fillId="4" borderId="10" xfId="15" applyNumberFormat="1" applyFont="1" applyFill="1" applyBorder="1" applyAlignment="1">
      <alignment horizontal="center" vertical="top" wrapText="1"/>
    </xf>
    <xf numFmtId="173" fontId="6" fillId="0" borderId="0" xfId="15" applyNumberFormat="1" applyFont="1" applyBorder="1" applyAlignment="1">
      <alignment horizontal="center" vertical="center"/>
    </xf>
    <xf numFmtId="173" fontId="6" fillId="5" borderId="8" xfId="15" applyNumberFormat="1" applyFont="1" applyFill="1" applyBorder="1" applyAlignment="1">
      <alignment vertical="top" wrapText="1"/>
    </xf>
    <xf numFmtId="173" fontId="6" fillId="0" borderId="0" xfId="15" applyNumberFormat="1" applyFont="1" applyBorder="1" applyAlignment="1">
      <alignment/>
    </xf>
    <xf numFmtId="173" fontId="6" fillId="0" borderId="0" xfId="15" applyNumberFormat="1" applyFont="1" applyFill="1" applyBorder="1" applyAlignment="1">
      <alignment horizontal="center" vertical="top" wrapText="1"/>
    </xf>
    <xf numFmtId="173" fontId="6" fillId="5" borderId="9" xfId="15" applyNumberFormat="1" applyFont="1" applyFill="1" applyBorder="1" applyAlignment="1">
      <alignment/>
    </xf>
    <xf numFmtId="173" fontId="6" fillId="5" borderId="0" xfId="15" applyNumberFormat="1" applyFont="1" applyFill="1" applyBorder="1" applyAlignment="1">
      <alignment/>
    </xf>
    <xf numFmtId="173" fontId="6" fillId="5" borderId="10" xfId="15" applyNumberFormat="1" applyFont="1" applyFill="1" applyBorder="1" applyAlignment="1">
      <alignment horizontal="right" wrapText="1"/>
    </xf>
    <xf numFmtId="0" fontId="6" fillId="0" borderId="0" xfId="0" applyFont="1" applyBorder="1" applyAlignment="1">
      <alignment horizontal="center"/>
    </xf>
    <xf numFmtId="173" fontId="6" fillId="0" borderId="0" xfId="15" applyNumberFormat="1" applyFont="1" applyFill="1" applyBorder="1" applyAlignment="1">
      <alignment horizontal="right" wrapText="1"/>
    </xf>
    <xf numFmtId="173" fontId="6" fillId="6" borderId="8" xfId="15" applyNumberFormat="1" applyFont="1" applyFill="1" applyBorder="1" applyAlignment="1">
      <alignment horizontal="center" vertical="top" wrapText="1"/>
    </xf>
    <xf numFmtId="173" fontId="6" fillId="4" borderId="8" xfId="15" applyNumberFormat="1" applyFont="1" applyFill="1" applyBorder="1" applyAlignment="1">
      <alignment horizontal="center" vertical="top" wrapText="1"/>
    </xf>
    <xf numFmtId="173" fontId="6" fillId="7" borderId="8" xfId="15" applyNumberFormat="1" applyFont="1" applyFill="1" applyBorder="1" applyAlignment="1">
      <alignment/>
    </xf>
    <xf numFmtId="173" fontId="6" fillId="7" borderId="9" xfId="15" applyNumberFormat="1" applyFont="1" applyFill="1" applyBorder="1" applyAlignment="1">
      <alignment horizontal="center" vertical="center" wrapText="1"/>
    </xf>
    <xf numFmtId="0" fontId="6" fillId="0" borderId="0" xfId="0" applyFont="1" applyBorder="1" applyAlignment="1">
      <alignment vertical="top"/>
    </xf>
    <xf numFmtId="173" fontId="6" fillId="0" borderId="0" xfId="15" applyNumberFormat="1" applyFont="1" applyBorder="1" applyAlignment="1">
      <alignment vertical="top"/>
    </xf>
    <xf numFmtId="173" fontId="6" fillId="7" borderId="9" xfId="15" applyNumberFormat="1" applyFont="1" applyFill="1" applyBorder="1" applyAlignment="1">
      <alignment horizontal="center" wrapText="1"/>
    </xf>
    <xf numFmtId="0" fontId="22" fillId="0" borderId="0" xfId="0" applyFont="1" applyAlignment="1">
      <alignment/>
    </xf>
    <xf numFmtId="173" fontId="6" fillId="7" borderId="10" xfId="15" applyNumberFormat="1" applyFont="1" applyFill="1" applyBorder="1" applyAlignment="1">
      <alignment horizontal="center" wrapText="1"/>
    </xf>
    <xf numFmtId="173" fontId="6" fillId="8" borderId="11" xfId="15" applyNumberFormat="1" applyFont="1" applyFill="1" applyBorder="1" applyAlignment="1">
      <alignment horizontal="center" wrapText="1"/>
    </xf>
    <xf numFmtId="173" fontId="6" fillId="8" borderId="11" xfId="15" applyNumberFormat="1" applyFont="1" applyFill="1" applyBorder="1" applyAlignment="1">
      <alignment horizontal="center" vertical="center" wrapText="1"/>
    </xf>
    <xf numFmtId="8" fontId="6" fillId="0" borderId="0" xfId="17" applyNumberFormat="1" applyFont="1" applyBorder="1" applyAlignment="1">
      <alignment horizontal="center" vertical="top"/>
    </xf>
    <xf numFmtId="173" fontId="6" fillId="0" borderId="0" xfId="15" applyNumberFormat="1" applyFont="1" applyFill="1" applyBorder="1" applyAlignment="1">
      <alignment horizontal="center" wrapText="1"/>
    </xf>
    <xf numFmtId="173" fontId="6" fillId="8" borderId="10" xfId="15" applyNumberFormat="1" applyFont="1" applyFill="1" applyBorder="1" applyAlignment="1">
      <alignment horizontal="center" vertical="center" wrapText="1"/>
    </xf>
    <xf numFmtId="166" fontId="4" fillId="0" borderId="0" xfId="21" applyFont="1" applyBorder="1" applyAlignment="1">
      <alignment vertical="top"/>
    </xf>
    <xf numFmtId="173" fontId="6" fillId="0" borderId="0" xfId="15" applyNumberFormat="1" applyFont="1" applyBorder="1" applyAlignment="1">
      <alignment horizontal="center" vertical="top" wrapText="1"/>
    </xf>
    <xf numFmtId="173" fontId="6" fillId="0" borderId="0" xfId="15" applyNumberFormat="1" applyFont="1" applyBorder="1" applyAlignment="1">
      <alignment horizontal="center" vertical="top"/>
    </xf>
    <xf numFmtId="173" fontId="6" fillId="0" borderId="0" xfId="15" applyNumberFormat="1" applyFont="1" applyBorder="1" applyAlignment="1">
      <alignment horizontal="center" wrapText="1"/>
    </xf>
    <xf numFmtId="173" fontId="6" fillId="0" borderId="0" xfId="15" applyNumberFormat="1" applyFont="1" applyBorder="1" applyAlignment="1">
      <alignment wrapText="1"/>
    </xf>
    <xf numFmtId="173" fontId="0" fillId="0" borderId="0" xfId="0" applyNumberFormat="1" applyAlignment="1">
      <alignment/>
    </xf>
    <xf numFmtId="174" fontId="6" fillId="0" borderId="0" xfId="17" applyNumberFormat="1" applyFont="1" applyBorder="1" applyAlignment="1">
      <alignment/>
    </xf>
    <xf numFmtId="173" fontId="6" fillId="0" borderId="0" xfId="0" applyNumberFormat="1" applyFont="1" applyBorder="1" applyAlignment="1">
      <alignment/>
    </xf>
    <xf numFmtId="43" fontId="6" fillId="0" borderId="0" xfId="0" applyNumberFormat="1" applyFont="1" applyBorder="1" applyAlignment="1">
      <alignment/>
    </xf>
    <xf numFmtId="0" fontId="6" fillId="0" borderId="12" xfId="0" applyFont="1" applyBorder="1" applyAlignment="1">
      <alignment horizontal="left"/>
    </xf>
    <xf numFmtId="0" fontId="0" fillId="0" borderId="12" xfId="0" applyBorder="1" applyAlignment="1">
      <alignment/>
    </xf>
    <xf numFmtId="0" fontId="6" fillId="0" borderId="13" xfId="0" applyFont="1" applyBorder="1" applyAlignment="1">
      <alignment/>
    </xf>
    <xf numFmtId="173" fontId="6" fillId="0" borderId="13" xfId="15" applyNumberFormat="1" applyFont="1" applyBorder="1" applyAlignment="1">
      <alignment/>
    </xf>
    <xf numFmtId="0" fontId="0" fillId="0" borderId="13" xfId="0" applyBorder="1" applyAlignment="1">
      <alignment/>
    </xf>
    <xf numFmtId="0" fontId="0" fillId="0" borderId="1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14"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0" fillId="0" borderId="0" xfId="0" applyAlignment="1">
      <alignment wrapText="1"/>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6" fillId="0" borderId="0" xfId="0" applyFont="1" applyAlignment="1">
      <alignment horizontal="center"/>
    </xf>
    <xf numFmtId="0" fontId="4" fillId="0" borderId="0" xfId="0" applyFont="1" applyAlignment="1">
      <alignment horizontal="center"/>
    </xf>
    <xf numFmtId="0" fontId="4" fillId="0" borderId="1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0" fillId="0" borderId="14"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14" xfId="0" applyBorder="1" applyAlignment="1">
      <alignment horizontal="left"/>
    </xf>
    <xf numFmtId="0" fontId="0" fillId="0" borderId="5" xfId="0" applyBorder="1" applyAlignment="1">
      <alignment horizontal="left"/>
    </xf>
    <xf numFmtId="0" fontId="0" fillId="0" borderId="6" xfId="0" applyBorder="1" applyAlignment="1">
      <alignment horizontal="left"/>
    </xf>
    <xf numFmtId="173" fontId="6" fillId="0" borderId="0" xfId="15" applyNumberFormat="1" applyFont="1" applyFill="1" applyBorder="1" applyAlignment="1">
      <alignment horizontal="center" vertical="top" wrapText="1"/>
    </xf>
    <xf numFmtId="0" fontId="0" fillId="0" borderId="0" xfId="0" applyFont="1" applyFill="1" applyBorder="1" applyAlignment="1">
      <alignment wrapText="1"/>
    </xf>
    <xf numFmtId="0" fontId="6" fillId="0" borderId="0" xfId="0" applyFont="1" applyBorder="1" applyAlignment="1">
      <alignment horizontal="center" vertical="top" wrapText="1"/>
    </xf>
    <xf numFmtId="0" fontId="4" fillId="0" borderId="0" xfId="0" applyFont="1" applyBorder="1" applyAlignment="1">
      <alignment horizontal="center"/>
    </xf>
    <xf numFmtId="0" fontId="21" fillId="0" borderId="14" xfId="0" applyFont="1" applyBorder="1" applyAlignment="1">
      <alignment horizontal="center" vertical="center" wrapText="1"/>
    </xf>
    <xf numFmtId="0" fontId="21" fillId="0" borderId="5" xfId="0" applyFont="1" applyBorder="1" applyAlignment="1">
      <alignment horizontal="center" vertical="center" wrapText="1"/>
    </xf>
    <xf numFmtId="0" fontId="6" fillId="0" borderId="0" xfId="0" applyFont="1" applyBorder="1" applyAlignment="1">
      <alignment horizontal="center" vertical="center" wrapText="1"/>
    </xf>
    <xf numFmtId="173" fontId="6" fillId="4" borderId="8" xfId="15" applyNumberFormat="1" applyFont="1" applyFill="1" applyBorder="1" applyAlignment="1">
      <alignment horizontal="center" vertical="center" wrapText="1"/>
    </xf>
    <xf numFmtId="0" fontId="0" fillId="4" borderId="9" xfId="0" applyFill="1" applyBorder="1" applyAlignment="1">
      <alignment horizontal="center" vertical="center" wrapText="1"/>
    </xf>
    <xf numFmtId="0" fontId="6" fillId="0" borderId="0" xfId="0" applyFont="1" applyBorder="1" applyAlignment="1">
      <alignment horizontal="center"/>
    </xf>
    <xf numFmtId="0" fontId="4" fillId="0" borderId="0" xfId="0" applyFont="1" applyAlignment="1">
      <alignment horizontal="center" wrapText="1"/>
    </xf>
  </cellXfs>
  <cellStyles count="8">
    <cellStyle name="Normal" xfId="0"/>
    <cellStyle name="Comma" xfId="15"/>
    <cellStyle name="Comma [0]" xfId="16"/>
    <cellStyle name="Currency" xfId="17"/>
    <cellStyle name="Currency [0]" xfId="18"/>
    <cellStyle name="Normal_Par" xfId="19"/>
    <cellStyle name="Normal_Sheet1"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Distribution of Wealth in Elementary Districts - FY 2007</a:t>
            </a:r>
          </a:p>
        </c:rich>
      </c:tx>
      <c:layout/>
      <c:spPr>
        <a:noFill/>
        <a:ln>
          <a:noFill/>
        </a:ln>
      </c:spPr>
    </c:title>
    <c:plotArea>
      <c:layout/>
      <c:barChart>
        <c:barDir val="col"/>
        <c:grouping val="clustered"/>
        <c:varyColors val="0"/>
        <c:ser>
          <c:idx val="0"/>
          <c:order val="0"/>
          <c:tx>
            <c:v>Frequency</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1" i="0" u="none" baseline="0"/>
                </a:pPr>
              </a:p>
            </c:txPr>
            <c:showLegendKey val="0"/>
            <c:showVal val="1"/>
            <c:showBubbleSize val="0"/>
            <c:showCatName val="0"/>
            <c:showSerName val="0"/>
            <c:showPercent val="0"/>
          </c:dLbls>
          <c:cat>
            <c:strRef>
              <c:f>'Wealth Chart'!$N$2:$N$16</c:f>
              <c:strCache>
                <c:ptCount val="15"/>
                <c:pt idx="0">
                  <c:v>2</c:v>
                </c:pt>
                <c:pt idx="1">
                  <c:v>4</c:v>
                </c:pt>
                <c:pt idx="2">
                  <c:v>6</c:v>
                </c:pt>
                <c:pt idx="3">
                  <c:v>8</c:v>
                </c:pt>
                <c:pt idx="4">
                  <c:v>10</c:v>
                </c:pt>
                <c:pt idx="5">
                  <c:v>12</c:v>
                </c:pt>
                <c:pt idx="6">
                  <c:v>14</c:v>
                </c:pt>
                <c:pt idx="7">
                  <c:v>16</c:v>
                </c:pt>
                <c:pt idx="8">
                  <c:v>18</c:v>
                </c:pt>
                <c:pt idx="9">
                  <c:v>20</c:v>
                </c:pt>
                <c:pt idx="10">
                  <c:v>30</c:v>
                </c:pt>
                <c:pt idx="11">
                  <c:v>40</c:v>
                </c:pt>
                <c:pt idx="12">
                  <c:v>50</c:v>
                </c:pt>
                <c:pt idx="13">
                  <c:v>60</c:v>
                </c:pt>
                <c:pt idx="14">
                  <c:v>More</c:v>
                </c:pt>
              </c:strCache>
            </c:strRef>
          </c:cat>
          <c:val>
            <c:numRef>
              <c:f>'Wealth Chart'!$O$2:$O$16</c:f>
              <c:numCache>
                <c:ptCount val="15"/>
                <c:pt idx="0">
                  <c:v>8</c:v>
                </c:pt>
                <c:pt idx="1">
                  <c:v>12</c:v>
                </c:pt>
                <c:pt idx="2">
                  <c:v>22</c:v>
                </c:pt>
                <c:pt idx="3">
                  <c:v>47</c:v>
                </c:pt>
                <c:pt idx="4">
                  <c:v>32</c:v>
                </c:pt>
                <c:pt idx="5">
                  <c:v>28</c:v>
                </c:pt>
                <c:pt idx="6">
                  <c:v>25</c:v>
                </c:pt>
                <c:pt idx="7">
                  <c:v>20</c:v>
                </c:pt>
                <c:pt idx="8">
                  <c:v>18</c:v>
                </c:pt>
                <c:pt idx="9">
                  <c:v>16</c:v>
                </c:pt>
                <c:pt idx="10">
                  <c:v>39</c:v>
                </c:pt>
                <c:pt idx="11">
                  <c:v>13</c:v>
                </c:pt>
                <c:pt idx="12">
                  <c:v>7</c:v>
                </c:pt>
                <c:pt idx="13">
                  <c:v>10</c:v>
                </c:pt>
                <c:pt idx="14">
                  <c:v>19</c:v>
                </c:pt>
              </c:numCache>
            </c:numRef>
          </c:val>
        </c:ser>
        <c:axId val="37126205"/>
        <c:axId val="65700390"/>
      </c:barChart>
      <c:lineChart>
        <c:grouping val="standard"/>
        <c:varyColors val="0"/>
        <c:axId val="54432599"/>
        <c:axId val="20131344"/>
      </c:lineChart>
      <c:catAx>
        <c:axId val="37126205"/>
        <c:scaling>
          <c:orientation val="minMax"/>
        </c:scaling>
        <c:axPos val="b"/>
        <c:title>
          <c:tx>
            <c:rich>
              <a:bodyPr vert="horz" rot="0" anchor="ctr"/>
              <a:lstStyle/>
              <a:p>
                <a:pPr algn="ctr">
                  <a:defRPr/>
                </a:pPr>
                <a:r>
                  <a:rPr lang="en-US" cap="none" sz="1750" b="1" i="0" u="none" baseline="0"/>
                  <a:t>Taxable Value per Dollar GTB Budget</a:t>
                </a:r>
              </a:p>
            </c:rich>
          </c:tx>
          <c:layout/>
          <c:overlay val="0"/>
          <c:spPr>
            <a:noFill/>
            <a:ln>
              <a:noFill/>
            </a:ln>
          </c:spPr>
        </c:title>
        <c:delete val="0"/>
        <c:numFmt formatCode="General" sourceLinked="1"/>
        <c:majorTickMark val="cross"/>
        <c:minorTickMark val="none"/>
        <c:tickLblPos val="nextTo"/>
        <c:txPr>
          <a:bodyPr vert="horz" rot="0"/>
          <a:lstStyle/>
          <a:p>
            <a:pPr>
              <a:defRPr lang="en-US" cap="none" sz="1000" b="1" i="0" u="none" baseline="0"/>
            </a:pPr>
          </a:p>
        </c:txPr>
        <c:crossAx val="65700390"/>
        <c:crosses val="autoZero"/>
        <c:auto val="1"/>
        <c:lblOffset val="40"/>
        <c:tickLblSkip val="1"/>
        <c:noMultiLvlLbl val="0"/>
      </c:catAx>
      <c:valAx>
        <c:axId val="65700390"/>
        <c:scaling>
          <c:orientation val="minMax"/>
        </c:scaling>
        <c:axPos val="l"/>
        <c:title>
          <c:tx>
            <c:rich>
              <a:bodyPr vert="horz" rot="-5400000" anchor="ctr"/>
              <a:lstStyle/>
              <a:p>
                <a:pPr algn="ctr">
                  <a:defRPr/>
                </a:pPr>
                <a:r>
                  <a:rPr lang="en-US" cap="none" sz="1750" b="1" i="0" u="none" baseline="0"/>
                  <a:t>Number of Districts</a:t>
                </a:r>
              </a:p>
            </c:rich>
          </c:tx>
          <c:layout/>
          <c:overlay val="0"/>
          <c:spPr>
            <a:noFill/>
            <a:ln>
              <a:noFill/>
            </a:ln>
          </c:spPr>
        </c:title>
        <c:delete val="0"/>
        <c:numFmt formatCode="General" sourceLinked="1"/>
        <c:majorTickMark val="in"/>
        <c:minorTickMark val="none"/>
        <c:tickLblPos val="nextTo"/>
        <c:txPr>
          <a:bodyPr/>
          <a:lstStyle/>
          <a:p>
            <a:pPr>
              <a:defRPr lang="en-US" cap="none" sz="1000" b="1" i="0" u="none" baseline="0"/>
            </a:pPr>
          </a:p>
        </c:txPr>
        <c:crossAx val="37126205"/>
        <c:crossesAt val="1"/>
        <c:crossBetween val="between"/>
        <c:dispUnits/>
      </c:valAx>
      <c:catAx>
        <c:axId val="54432599"/>
        <c:scaling>
          <c:orientation val="minMax"/>
        </c:scaling>
        <c:axPos val="b"/>
        <c:delete val="1"/>
        <c:majorTickMark val="in"/>
        <c:minorTickMark val="none"/>
        <c:tickLblPos val="nextTo"/>
        <c:crossAx val="20131344"/>
        <c:crosses val="autoZero"/>
        <c:auto val="1"/>
        <c:lblOffset val="100"/>
        <c:noMultiLvlLbl val="0"/>
      </c:catAx>
      <c:valAx>
        <c:axId val="20131344"/>
        <c:scaling>
          <c:orientation val="minMax"/>
        </c:scaling>
        <c:axPos val="l"/>
        <c:delete val="0"/>
        <c:numFmt formatCode="General" sourceLinked="1"/>
        <c:majorTickMark val="in"/>
        <c:minorTickMark val="none"/>
        <c:tickLblPos val="nextTo"/>
        <c:crossAx val="54432599"/>
        <c:crosses val="max"/>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75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t>Impact on GF Mills of Eliminating Industrial Property From the School Tax Base - FY 2009</a:t>
            </a:r>
          </a:p>
        </c:rich>
      </c:tx>
      <c:layout/>
      <c:spPr>
        <a:noFill/>
        <a:ln>
          <a:noFill/>
        </a:ln>
      </c:spPr>
    </c:title>
    <c:plotArea>
      <c:layout/>
      <c:barChart>
        <c:barDir val="col"/>
        <c:grouping val="clustered"/>
        <c:varyColors val="0"/>
        <c:ser>
          <c:idx val="1"/>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75" b="1" i="0" u="none" baseline="0"/>
                </a:pPr>
              </a:p>
            </c:txPr>
            <c:showLegendKey val="0"/>
            <c:showVal val="1"/>
            <c:showBubbleSize val="0"/>
            <c:showCatName val="0"/>
            <c:showSerName val="0"/>
            <c:showPercent val="0"/>
          </c:dLbls>
          <c:cat>
            <c:strRef>
              <c:f>'Elim Ind Prop'!$C$5:$C$18</c:f>
              <c:strCache>
                <c:ptCount val="14"/>
                <c:pt idx="0">
                  <c:v>10</c:v>
                </c:pt>
                <c:pt idx="1">
                  <c:v>20</c:v>
                </c:pt>
                <c:pt idx="2">
                  <c:v>30</c:v>
                </c:pt>
                <c:pt idx="3">
                  <c:v>40</c:v>
                </c:pt>
                <c:pt idx="4">
                  <c:v>50</c:v>
                </c:pt>
                <c:pt idx="5">
                  <c:v>60</c:v>
                </c:pt>
                <c:pt idx="6">
                  <c:v>70</c:v>
                </c:pt>
                <c:pt idx="7">
                  <c:v>80</c:v>
                </c:pt>
                <c:pt idx="8">
                  <c:v>100</c:v>
                </c:pt>
                <c:pt idx="9">
                  <c:v>120</c:v>
                </c:pt>
                <c:pt idx="10">
                  <c:v>140</c:v>
                </c:pt>
                <c:pt idx="11">
                  <c:v>160</c:v>
                </c:pt>
                <c:pt idx="12">
                  <c:v>180</c:v>
                </c:pt>
                <c:pt idx="13">
                  <c:v>More</c:v>
                </c:pt>
              </c:strCache>
            </c:strRef>
          </c:cat>
          <c:val>
            <c:numRef>
              <c:f>'Elim Ind Prop'!$D$5:$D$18</c:f>
              <c:numCache>
                <c:ptCount val="14"/>
                <c:pt idx="0">
                  <c:v>90</c:v>
                </c:pt>
                <c:pt idx="1">
                  <c:v>128</c:v>
                </c:pt>
                <c:pt idx="2">
                  <c:v>78</c:v>
                </c:pt>
                <c:pt idx="3">
                  <c:v>47</c:v>
                </c:pt>
                <c:pt idx="4">
                  <c:v>24</c:v>
                </c:pt>
                <c:pt idx="5">
                  <c:v>13</c:v>
                </c:pt>
                <c:pt idx="6">
                  <c:v>15</c:v>
                </c:pt>
                <c:pt idx="7">
                  <c:v>8</c:v>
                </c:pt>
                <c:pt idx="8">
                  <c:v>13</c:v>
                </c:pt>
                <c:pt idx="9">
                  <c:v>7</c:v>
                </c:pt>
                <c:pt idx="10">
                  <c:v>1</c:v>
                </c:pt>
                <c:pt idx="11">
                  <c:v>5</c:v>
                </c:pt>
                <c:pt idx="12">
                  <c:v>0</c:v>
                </c:pt>
                <c:pt idx="13">
                  <c:v>2</c:v>
                </c:pt>
              </c:numCache>
            </c:numRef>
          </c:val>
        </c:ser>
        <c:axId val="46964369"/>
        <c:axId val="20026138"/>
      </c:barChart>
      <c:catAx>
        <c:axId val="46964369"/>
        <c:scaling>
          <c:orientation val="minMax"/>
        </c:scaling>
        <c:axPos val="b"/>
        <c:title>
          <c:tx>
            <c:rich>
              <a:bodyPr vert="horz" rot="0" anchor="ctr"/>
              <a:lstStyle/>
              <a:p>
                <a:pPr algn="ctr">
                  <a:defRPr/>
                </a:pPr>
                <a:r>
                  <a:rPr lang="en-US" cap="none" sz="850" b="1" i="0" u="none" baseline="0"/>
                  <a:t>Change in GF Mills</a:t>
                </a:r>
              </a:p>
            </c:rich>
          </c:tx>
          <c:layout/>
          <c:overlay val="0"/>
          <c:spPr>
            <a:noFill/>
            <a:ln>
              <a:noFill/>
            </a:ln>
          </c:spPr>
        </c:title>
        <c:delete val="0"/>
        <c:numFmt formatCode="General" sourceLinked="1"/>
        <c:majorTickMark val="out"/>
        <c:minorTickMark val="none"/>
        <c:tickLblPos val="nextTo"/>
        <c:txPr>
          <a:bodyPr/>
          <a:lstStyle/>
          <a:p>
            <a:pPr>
              <a:defRPr lang="en-US" cap="none" sz="850" b="1" i="0" u="none" baseline="0"/>
            </a:pPr>
          </a:p>
        </c:txPr>
        <c:crossAx val="20026138"/>
        <c:crosses val="autoZero"/>
        <c:auto val="1"/>
        <c:lblOffset val="100"/>
        <c:noMultiLvlLbl val="0"/>
      </c:catAx>
      <c:valAx>
        <c:axId val="20026138"/>
        <c:scaling>
          <c:orientation val="minMax"/>
        </c:scaling>
        <c:axPos val="l"/>
        <c:title>
          <c:tx>
            <c:rich>
              <a:bodyPr vert="horz" rot="-5400000" anchor="ctr"/>
              <a:lstStyle/>
              <a:p>
                <a:pPr algn="ctr">
                  <a:defRPr/>
                </a:pPr>
                <a:r>
                  <a:rPr lang="en-US" cap="none" sz="850" b="1" i="0" u="none" baseline="0"/>
                  <a:t>Number of Districts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50" b="1" i="0" u="none" baseline="0"/>
            </a:pPr>
          </a:p>
        </c:txPr>
        <c:crossAx val="46964369"/>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5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t>Impact on GF Mills of Eliminating Industrial Property from the School Tax Base and Raising DSA to 80 Percent - FY2009</a:t>
            </a:r>
          </a:p>
        </c:rich>
      </c:tx>
      <c:layout/>
      <c:spPr>
        <a:noFill/>
        <a:ln>
          <a:noFill/>
        </a:ln>
      </c:spPr>
    </c:title>
    <c:plotArea>
      <c:layout>
        <c:manualLayout>
          <c:xMode val="edge"/>
          <c:yMode val="edge"/>
          <c:x val="0.08175"/>
          <c:y val="0.23075"/>
          <c:w val="0.899"/>
          <c:h val="0.661"/>
        </c:manualLayout>
      </c:layout>
      <c:barChart>
        <c:barDir val="col"/>
        <c:grouping val="clustered"/>
        <c:varyColors val="0"/>
        <c:ser>
          <c:idx val="0"/>
          <c:order val="0"/>
          <c:tx>
            <c:v>Frequency</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25" b="1" i="0" u="none" baseline="0"/>
                </a:pPr>
              </a:p>
            </c:txPr>
            <c:showLegendKey val="0"/>
            <c:showVal val="1"/>
            <c:showBubbleSize val="0"/>
            <c:showCatName val="0"/>
            <c:showSerName val="0"/>
            <c:showPercent val="0"/>
          </c:dLbls>
          <c:cat>
            <c:strRef>
              <c:f>'Elim Ind Prop - DSA to 80%'!$B$5:$B$17</c:f>
              <c:strCache>
                <c:ptCount val="13"/>
                <c:pt idx="0">
                  <c:v>-130</c:v>
                </c:pt>
                <c:pt idx="1">
                  <c:v>-120</c:v>
                </c:pt>
                <c:pt idx="2">
                  <c:v>-100</c:v>
                </c:pt>
                <c:pt idx="3">
                  <c:v>-80</c:v>
                </c:pt>
                <c:pt idx="4">
                  <c:v>-60</c:v>
                </c:pt>
                <c:pt idx="5">
                  <c:v>-50</c:v>
                </c:pt>
                <c:pt idx="6">
                  <c:v>-40</c:v>
                </c:pt>
                <c:pt idx="7">
                  <c:v>-30</c:v>
                </c:pt>
                <c:pt idx="8">
                  <c:v>-20</c:v>
                </c:pt>
                <c:pt idx="9">
                  <c:v>-10</c:v>
                </c:pt>
                <c:pt idx="10">
                  <c:v>0</c:v>
                </c:pt>
                <c:pt idx="11">
                  <c:v>10</c:v>
                </c:pt>
                <c:pt idx="12">
                  <c:v>More</c:v>
                </c:pt>
              </c:strCache>
            </c:strRef>
          </c:cat>
          <c:val>
            <c:numRef>
              <c:f>'Elim Ind Prop - DSA to 80%'!$C$5:$C$17</c:f>
              <c:numCache>
                <c:ptCount val="13"/>
                <c:pt idx="0">
                  <c:v>2</c:v>
                </c:pt>
                <c:pt idx="1">
                  <c:v>1</c:v>
                </c:pt>
                <c:pt idx="2">
                  <c:v>4</c:v>
                </c:pt>
                <c:pt idx="3">
                  <c:v>14</c:v>
                </c:pt>
                <c:pt idx="4">
                  <c:v>21</c:v>
                </c:pt>
                <c:pt idx="5">
                  <c:v>30</c:v>
                </c:pt>
                <c:pt idx="6">
                  <c:v>100</c:v>
                </c:pt>
                <c:pt idx="7">
                  <c:v>62</c:v>
                </c:pt>
                <c:pt idx="8">
                  <c:v>82</c:v>
                </c:pt>
                <c:pt idx="9">
                  <c:v>46</c:v>
                </c:pt>
                <c:pt idx="10">
                  <c:v>45</c:v>
                </c:pt>
                <c:pt idx="11">
                  <c:v>13</c:v>
                </c:pt>
                <c:pt idx="12">
                  <c:v>11</c:v>
                </c:pt>
              </c:numCache>
            </c:numRef>
          </c:val>
        </c:ser>
        <c:axId val="46017515"/>
        <c:axId val="11504452"/>
      </c:barChart>
      <c:lineChart>
        <c:grouping val="standard"/>
        <c:varyColors val="0"/>
        <c:axId val="36431205"/>
        <c:axId val="59445390"/>
      </c:lineChart>
      <c:catAx>
        <c:axId val="46017515"/>
        <c:scaling>
          <c:orientation val="minMax"/>
        </c:scaling>
        <c:axPos val="b"/>
        <c:title>
          <c:tx>
            <c:rich>
              <a:bodyPr vert="horz" rot="0" anchor="ctr"/>
              <a:lstStyle/>
              <a:p>
                <a:pPr algn="ctr">
                  <a:defRPr/>
                </a:pPr>
                <a:r>
                  <a:rPr lang="en-US" cap="none" sz="1125" b="1" i="0" u="none" baseline="0"/>
                  <a:t>Change in District GF Mills</a:t>
                </a:r>
              </a:p>
            </c:rich>
          </c:tx>
          <c:layout/>
          <c:overlay val="0"/>
          <c:spPr>
            <a:noFill/>
            <a:ln>
              <a:noFill/>
            </a:ln>
          </c:spPr>
        </c:title>
        <c:delete val="0"/>
        <c:numFmt formatCode="General" sourceLinked="1"/>
        <c:majorTickMark val="cross"/>
        <c:minorTickMark val="none"/>
        <c:tickLblPos val="nextTo"/>
        <c:txPr>
          <a:bodyPr vert="horz" rot="0"/>
          <a:lstStyle/>
          <a:p>
            <a:pPr>
              <a:defRPr lang="en-US" cap="none" sz="950" b="1" i="0" u="none" baseline="0"/>
            </a:pPr>
          </a:p>
        </c:txPr>
        <c:crossAx val="11504452"/>
        <c:crosses val="autoZero"/>
        <c:auto val="1"/>
        <c:lblOffset val="20"/>
        <c:tickLblSkip val="1"/>
        <c:noMultiLvlLbl val="0"/>
      </c:catAx>
      <c:valAx>
        <c:axId val="11504452"/>
        <c:scaling>
          <c:orientation val="minMax"/>
        </c:scaling>
        <c:axPos val="l"/>
        <c:title>
          <c:tx>
            <c:rich>
              <a:bodyPr vert="horz" rot="-5400000" anchor="ctr"/>
              <a:lstStyle/>
              <a:p>
                <a:pPr algn="ctr">
                  <a:defRPr/>
                </a:pPr>
                <a:r>
                  <a:rPr lang="en-US" cap="none" sz="1125" b="1" i="0" u="none" baseline="0"/>
                  <a:t>Number of Districts</a:t>
                </a:r>
              </a:p>
            </c:rich>
          </c:tx>
          <c:layout/>
          <c:overlay val="0"/>
          <c:spPr>
            <a:noFill/>
            <a:ln>
              <a:noFill/>
            </a:ln>
          </c:spPr>
        </c:title>
        <c:delete val="0"/>
        <c:numFmt formatCode="General" sourceLinked="1"/>
        <c:majorTickMark val="in"/>
        <c:minorTickMark val="none"/>
        <c:tickLblPos val="nextTo"/>
        <c:txPr>
          <a:bodyPr/>
          <a:lstStyle/>
          <a:p>
            <a:pPr>
              <a:defRPr lang="en-US" cap="none" sz="1200" b="1" i="0" u="none" baseline="0"/>
            </a:pPr>
          </a:p>
        </c:txPr>
        <c:crossAx val="46017515"/>
        <c:crossesAt val="1"/>
        <c:crossBetween val="between"/>
        <c:dispUnits/>
      </c:valAx>
      <c:catAx>
        <c:axId val="36431205"/>
        <c:scaling>
          <c:orientation val="minMax"/>
        </c:scaling>
        <c:axPos val="b"/>
        <c:delete val="1"/>
        <c:majorTickMark val="in"/>
        <c:minorTickMark val="none"/>
        <c:tickLblPos val="nextTo"/>
        <c:crossAx val="59445390"/>
        <c:crosses val="autoZero"/>
        <c:auto val="1"/>
        <c:lblOffset val="100"/>
        <c:noMultiLvlLbl val="0"/>
      </c:catAx>
      <c:valAx>
        <c:axId val="59445390"/>
        <c:scaling>
          <c:orientation val="minMax"/>
        </c:scaling>
        <c:axPos val="l"/>
        <c:delete val="0"/>
        <c:numFmt formatCode="General" sourceLinked="1"/>
        <c:majorTickMark val="in"/>
        <c:minorTickMark val="none"/>
        <c:tickLblPos val="nextTo"/>
        <c:crossAx val="36431205"/>
        <c:crosses val="max"/>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t>Impact on GF Mills of Eliminating Industrial Property from the School Tax Base and Raising DSA to 80 Percent - FY2009 - Current Law</a:t>
            </a:r>
          </a:p>
        </c:rich>
      </c:tx>
      <c:layout/>
      <c:spPr>
        <a:noFill/>
        <a:ln>
          <a:noFill/>
        </a:ln>
      </c:spPr>
    </c:title>
    <c:plotArea>
      <c:layout>
        <c:manualLayout>
          <c:xMode val="edge"/>
          <c:yMode val="edge"/>
          <c:x val="0.07275"/>
          <c:y val="0.1755"/>
          <c:w val="0.90825"/>
          <c:h val="0.733"/>
        </c:manualLayout>
      </c:layout>
      <c:barChart>
        <c:barDir val="col"/>
        <c:grouping val="clustered"/>
        <c:varyColors val="0"/>
        <c:ser>
          <c:idx val="0"/>
          <c:order val="0"/>
          <c:tx>
            <c:v>Frequency</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'Compare Mills'!$C$8:$C$19</c:f>
              <c:strCache>
                <c:ptCount val="12"/>
                <c:pt idx="0">
                  <c:v>0</c:v>
                </c:pt>
                <c:pt idx="1">
                  <c:v>20</c:v>
                </c:pt>
                <c:pt idx="2">
                  <c:v>40</c:v>
                </c:pt>
                <c:pt idx="3">
                  <c:v>60</c:v>
                </c:pt>
                <c:pt idx="4">
                  <c:v>80</c:v>
                </c:pt>
                <c:pt idx="5">
                  <c:v>100</c:v>
                </c:pt>
                <c:pt idx="6">
                  <c:v>120</c:v>
                </c:pt>
                <c:pt idx="7">
                  <c:v>140</c:v>
                </c:pt>
                <c:pt idx="8">
                  <c:v>160</c:v>
                </c:pt>
                <c:pt idx="9">
                  <c:v>180</c:v>
                </c:pt>
                <c:pt idx="10">
                  <c:v>200</c:v>
                </c:pt>
                <c:pt idx="11">
                  <c:v>More</c:v>
                </c:pt>
              </c:strCache>
            </c:strRef>
          </c:cat>
          <c:val>
            <c:numRef>
              <c:f>'Compare Mills'!$D$8:$D$19</c:f>
              <c:numCache>
                <c:ptCount val="12"/>
                <c:pt idx="0">
                  <c:v>21</c:v>
                </c:pt>
                <c:pt idx="1">
                  <c:v>32</c:v>
                </c:pt>
                <c:pt idx="2">
                  <c:v>59</c:v>
                </c:pt>
                <c:pt idx="3">
                  <c:v>100</c:v>
                </c:pt>
                <c:pt idx="4">
                  <c:v>82</c:v>
                </c:pt>
                <c:pt idx="5">
                  <c:v>50</c:v>
                </c:pt>
                <c:pt idx="6">
                  <c:v>44</c:v>
                </c:pt>
                <c:pt idx="7">
                  <c:v>18</c:v>
                </c:pt>
                <c:pt idx="8">
                  <c:v>18</c:v>
                </c:pt>
                <c:pt idx="9">
                  <c:v>4</c:v>
                </c:pt>
                <c:pt idx="10">
                  <c:v>3</c:v>
                </c:pt>
                <c:pt idx="11">
                  <c:v>0</c:v>
                </c:pt>
              </c:numCache>
            </c:numRef>
          </c:val>
        </c:ser>
        <c:axId val="65246463"/>
        <c:axId val="50347256"/>
      </c:barChart>
      <c:lineChart>
        <c:grouping val="standard"/>
        <c:varyColors val="0"/>
        <c:axId val="50472121"/>
        <c:axId val="51595906"/>
      </c:lineChart>
      <c:catAx>
        <c:axId val="65246463"/>
        <c:scaling>
          <c:orientation val="minMax"/>
        </c:scaling>
        <c:axPos val="b"/>
        <c:title>
          <c:tx>
            <c:rich>
              <a:bodyPr vert="horz" rot="0" anchor="ctr"/>
              <a:lstStyle/>
              <a:p>
                <a:pPr algn="ctr">
                  <a:defRPr/>
                </a:pPr>
                <a:r>
                  <a:rPr lang="en-US" cap="none" sz="1050" b="1" i="0" u="none" baseline="0"/>
                  <a:t>District GF Mill Levies - Current Law</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75" b="1" i="0" u="none" baseline="0"/>
            </a:pPr>
          </a:p>
        </c:txPr>
        <c:crossAx val="50347256"/>
        <c:crosses val="autoZero"/>
        <c:auto val="1"/>
        <c:lblOffset val="20"/>
        <c:tickLblSkip val="1"/>
        <c:noMultiLvlLbl val="0"/>
      </c:catAx>
      <c:valAx>
        <c:axId val="50347256"/>
        <c:scaling>
          <c:orientation val="minMax"/>
        </c:scaling>
        <c:axPos val="l"/>
        <c:title>
          <c:tx>
            <c:rich>
              <a:bodyPr vert="horz" rot="-5400000" anchor="ctr"/>
              <a:lstStyle/>
              <a:p>
                <a:pPr algn="ctr">
                  <a:defRPr/>
                </a:pPr>
                <a:r>
                  <a:rPr lang="en-US" cap="none" sz="1050" b="1" i="0" u="none" baseline="0"/>
                  <a:t>Number of Districts</a:t>
                </a:r>
              </a:p>
            </c:rich>
          </c:tx>
          <c:layout/>
          <c:overlay val="0"/>
          <c:spPr>
            <a:noFill/>
            <a:ln>
              <a:noFill/>
            </a:ln>
          </c:spPr>
        </c:title>
        <c:delete val="0"/>
        <c:numFmt formatCode="General" sourceLinked="1"/>
        <c:majorTickMark val="in"/>
        <c:minorTickMark val="none"/>
        <c:tickLblPos val="nextTo"/>
        <c:txPr>
          <a:bodyPr/>
          <a:lstStyle/>
          <a:p>
            <a:pPr>
              <a:defRPr lang="en-US" cap="none" sz="1200" b="1" i="0" u="none" baseline="0"/>
            </a:pPr>
          </a:p>
        </c:txPr>
        <c:crossAx val="65246463"/>
        <c:crossesAt val="1"/>
        <c:crossBetween val="between"/>
        <c:dispUnits/>
      </c:valAx>
      <c:catAx>
        <c:axId val="50472121"/>
        <c:scaling>
          <c:orientation val="minMax"/>
        </c:scaling>
        <c:axPos val="b"/>
        <c:delete val="1"/>
        <c:majorTickMark val="in"/>
        <c:minorTickMark val="none"/>
        <c:tickLblPos val="nextTo"/>
        <c:crossAx val="51595906"/>
        <c:crosses val="autoZero"/>
        <c:auto val="1"/>
        <c:lblOffset val="100"/>
        <c:noMultiLvlLbl val="0"/>
      </c:catAx>
      <c:valAx>
        <c:axId val="51595906"/>
        <c:scaling>
          <c:orientation val="minMax"/>
        </c:scaling>
        <c:axPos val="l"/>
        <c:delete val="0"/>
        <c:numFmt formatCode="General" sourceLinked="1"/>
        <c:majorTickMark val="in"/>
        <c:minorTickMark val="none"/>
        <c:tickLblPos val="nextTo"/>
        <c:crossAx val="50472121"/>
        <c:crosses val="max"/>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t>Impact on GF Mills of Eliminating Industrial Property from the School Tax Base and Raising DSA to 80 Percent - FY2009 - Proposed Law</a:t>
            </a:r>
          </a:p>
        </c:rich>
      </c:tx>
      <c:layout/>
      <c:spPr>
        <a:noFill/>
        <a:ln>
          <a:noFill/>
        </a:ln>
      </c:spPr>
    </c:title>
    <c:plotArea>
      <c:layout>
        <c:manualLayout>
          <c:xMode val="edge"/>
          <c:yMode val="edge"/>
          <c:x val="0.07225"/>
          <c:y val="0.175"/>
          <c:w val="0.9085"/>
          <c:h val="0.73375"/>
        </c:manualLayout>
      </c:layout>
      <c:barChart>
        <c:barDir val="col"/>
        <c:grouping val="clustered"/>
        <c:varyColors val="0"/>
        <c:ser>
          <c:idx val="0"/>
          <c:order val="0"/>
          <c:tx>
            <c:v>Frequency</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'Compare Mills'!$C$29:$C$40</c:f>
              <c:strCache>
                <c:ptCount val="12"/>
                <c:pt idx="0">
                  <c:v>0</c:v>
                </c:pt>
                <c:pt idx="1">
                  <c:v>20</c:v>
                </c:pt>
                <c:pt idx="2">
                  <c:v>40</c:v>
                </c:pt>
                <c:pt idx="3">
                  <c:v>60</c:v>
                </c:pt>
                <c:pt idx="4">
                  <c:v>80</c:v>
                </c:pt>
                <c:pt idx="5">
                  <c:v>100</c:v>
                </c:pt>
                <c:pt idx="6">
                  <c:v>120</c:v>
                </c:pt>
                <c:pt idx="7">
                  <c:v>140</c:v>
                </c:pt>
                <c:pt idx="8">
                  <c:v>160</c:v>
                </c:pt>
                <c:pt idx="9">
                  <c:v>180</c:v>
                </c:pt>
                <c:pt idx="10">
                  <c:v>200</c:v>
                </c:pt>
                <c:pt idx="11">
                  <c:v>More</c:v>
                </c:pt>
              </c:strCache>
            </c:strRef>
          </c:cat>
          <c:val>
            <c:numRef>
              <c:f>'Compare Mills'!$D$29:$D$40</c:f>
              <c:numCache>
                <c:ptCount val="12"/>
                <c:pt idx="0">
                  <c:v>126</c:v>
                </c:pt>
                <c:pt idx="1">
                  <c:v>77</c:v>
                </c:pt>
                <c:pt idx="2">
                  <c:v>80</c:v>
                </c:pt>
                <c:pt idx="3">
                  <c:v>59</c:v>
                </c:pt>
                <c:pt idx="4">
                  <c:v>41</c:v>
                </c:pt>
                <c:pt idx="5">
                  <c:v>24</c:v>
                </c:pt>
                <c:pt idx="6">
                  <c:v>17</c:v>
                </c:pt>
                <c:pt idx="7">
                  <c:v>3</c:v>
                </c:pt>
                <c:pt idx="8">
                  <c:v>1</c:v>
                </c:pt>
                <c:pt idx="9">
                  <c:v>1</c:v>
                </c:pt>
                <c:pt idx="10">
                  <c:v>2</c:v>
                </c:pt>
                <c:pt idx="11">
                  <c:v>0</c:v>
                </c:pt>
              </c:numCache>
            </c:numRef>
          </c:val>
        </c:ser>
        <c:axId val="61709971"/>
        <c:axId val="18518828"/>
      </c:barChart>
      <c:lineChart>
        <c:grouping val="standard"/>
        <c:varyColors val="0"/>
        <c:axId val="32451725"/>
        <c:axId val="23630070"/>
      </c:lineChart>
      <c:catAx>
        <c:axId val="61709971"/>
        <c:scaling>
          <c:orientation val="minMax"/>
        </c:scaling>
        <c:axPos val="b"/>
        <c:title>
          <c:tx>
            <c:rich>
              <a:bodyPr vert="horz" rot="0" anchor="ctr"/>
              <a:lstStyle/>
              <a:p>
                <a:pPr algn="ctr">
                  <a:defRPr/>
                </a:pPr>
                <a:r>
                  <a:rPr lang="en-US" cap="none" sz="1050" b="1" i="0" u="none" baseline="0"/>
                  <a:t>District GF Mill Levies - Proposed Law</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75" b="1" i="0" u="none" baseline="0"/>
            </a:pPr>
          </a:p>
        </c:txPr>
        <c:crossAx val="18518828"/>
        <c:crosses val="autoZero"/>
        <c:auto val="1"/>
        <c:lblOffset val="20"/>
        <c:tickLblSkip val="1"/>
        <c:noMultiLvlLbl val="0"/>
      </c:catAx>
      <c:valAx>
        <c:axId val="18518828"/>
        <c:scaling>
          <c:orientation val="minMax"/>
        </c:scaling>
        <c:axPos val="l"/>
        <c:title>
          <c:tx>
            <c:rich>
              <a:bodyPr vert="horz" rot="-5400000" anchor="ctr"/>
              <a:lstStyle/>
              <a:p>
                <a:pPr algn="ctr">
                  <a:defRPr/>
                </a:pPr>
                <a:r>
                  <a:rPr lang="en-US" cap="none" sz="1050" b="1" i="0" u="none" baseline="0"/>
                  <a:t>Number of Districts</a:t>
                </a:r>
              </a:p>
            </c:rich>
          </c:tx>
          <c:layout/>
          <c:overlay val="0"/>
          <c:spPr>
            <a:noFill/>
            <a:ln>
              <a:noFill/>
            </a:ln>
          </c:spPr>
        </c:title>
        <c:delete val="0"/>
        <c:numFmt formatCode="General" sourceLinked="1"/>
        <c:majorTickMark val="in"/>
        <c:minorTickMark val="none"/>
        <c:tickLblPos val="nextTo"/>
        <c:txPr>
          <a:bodyPr/>
          <a:lstStyle/>
          <a:p>
            <a:pPr>
              <a:defRPr lang="en-US" cap="none" sz="1200" b="1" i="0" u="none" baseline="0"/>
            </a:pPr>
          </a:p>
        </c:txPr>
        <c:crossAx val="61709971"/>
        <c:crossesAt val="1"/>
        <c:crossBetween val="between"/>
        <c:dispUnits/>
      </c:valAx>
      <c:catAx>
        <c:axId val="32451725"/>
        <c:scaling>
          <c:orientation val="minMax"/>
        </c:scaling>
        <c:axPos val="b"/>
        <c:delete val="1"/>
        <c:majorTickMark val="in"/>
        <c:minorTickMark val="none"/>
        <c:tickLblPos val="nextTo"/>
        <c:crossAx val="23630070"/>
        <c:crosses val="autoZero"/>
        <c:auto val="1"/>
        <c:lblOffset val="100"/>
        <c:noMultiLvlLbl val="0"/>
      </c:catAx>
      <c:valAx>
        <c:axId val="23630070"/>
        <c:scaling>
          <c:orientation val="minMax"/>
        </c:scaling>
        <c:axPos val="l"/>
        <c:delete val="0"/>
        <c:numFmt formatCode="General" sourceLinked="1"/>
        <c:majorTickMark val="in"/>
        <c:minorTickMark val="none"/>
        <c:tickLblPos val="nextTo"/>
        <c:crossAx val="32451725"/>
        <c:crosses val="max"/>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85725</xdr:colOff>
      <xdr:row>41</xdr:row>
      <xdr:rowOff>0</xdr:rowOff>
    </xdr:to>
    <xdr:pic>
      <xdr:nvPicPr>
        <xdr:cNvPr id="1" name="Picture 2"/>
        <xdr:cNvPicPr preferRelativeResize="1">
          <a:picLocks noChangeAspect="1"/>
        </xdr:cNvPicPr>
      </xdr:nvPicPr>
      <xdr:blipFill>
        <a:blip r:embed="rId1"/>
        <a:stretch>
          <a:fillRect/>
        </a:stretch>
      </xdr:blipFill>
      <xdr:spPr>
        <a:xfrm>
          <a:off x="0" y="0"/>
          <a:ext cx="7019925" cy="66389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4</xdr:row>
      <xdr:rowOff>28575</xdr:rowOff>
    </xdr:from>
    <xdr:to>
      <xdr:col>11</xdr:col>
      <xdr:colOff>533400</xdr:colOff>
      <xdr:row>28</xdr:row>
      <xdr:rowOff>123825</xdr:rowOff>
    </xdr:to>
    <xdr:graphicFrame>
      <xdr:nvGraphicFramePr>
        <xdr:cNvPr id="1" name="Chart 1"/>
        <xdr:cNvGraphicFramePr/>
      </xdr:nvGraphicFramePr>
      <xdr:xfrm>
        <a:off x="2390775" y="685800"/>
        <a:ext cx="4010025" cy="39909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171450</xdr:colOff>
      <xdr:row>3</xdr:row>
      <xdr:rowOff>0</xdr:rowOff>
    </xdr:from>
    <xdr:to>
      <xdr:col>12</xdr:col>
      <xdr:colOff>447675</xdr:colOff>
      <xdr:row>24</xdr:row>
      <xdr:rowOff>38100</xdr:rowOff>
    </xdr:to>
    <xdr:graphicFrame>
      <xdr:nvGraphicFramePr>
        <xdr:cNvPr id="1" name="Chart 1"/>
        <xdr:cNvGraphicFramePr/>
      </xdr:nvGraphicFramePr>
      <xdr:xfrm>
        <a:off x="2305050" y="495300"/>
        <a:ext cx="4543425" cy="34480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2</xdr:row>
      <xdr:rowOff>104775</xdr:rowOff>
    </xdr:from>
    <xdr:to>
      <xdr:col>12</xdr:col>
      <xdr:colOff>438150</xdr:colOff>
      <xdr:row>25</xdr:row>
      <xdr:rowOff>9525</xdr:rowOff>
    </xdr:to>
    <xdr:graphicFrame>
      <xdr:nvGraphicFramePr>
        <xdr:cNvPr id="1" name="Chart 1"/>
        <xdr:cNvGraphicFramePr/>
      </xdr:nvGraphicFramePr>
      <xdr:xfrm>
        <a:off x="2257425" y="428625"/>
        <a:ext cx="4581525" cy="3648075"/>
      </xdr:xfrm>
      <a:graphic>
        <a:graphicData uri="http://schemas.openxmlformats.org/drawingml/2006/chart">
          <c:chart xmlns:c="http://schemas.openxmlformats.org/drawingml/2006/chart" r:id="rId1"/>
        </a:graphicData>
      </a:graphic>
    </xdr:graphicFrame>
    <xdr:clientData/>
  </xdr:twoCellAnchor>
  <xdr:twoCellAnchor>
    <xdr:from>
      <xdr:col>4</xdr:col>
      <xdr:colOff>104775</xdr:colOff>
      <xdr:row>25</xdr:row>
      <xdr:rowOff>66675</xdr:rowOff>
    </xdr:from>
    <xdr:to>
      <xdr:col>12</xdr:col>
      <xdr:colOff>438150</xdr:colOff>
      <xdr:row>47</xdr:row>
      <xdr:rowOff>142875</xdr:rowOff>
    </xdr:to>
    <xdr:graphicFrame>
      <xdr:nvGraphicFramePr>
        <xdr:cNvPr id="2" name="Chart 2"/>
        <xdr:cNvGraphicFramePr/>
      </xdr:nvGraphicFramePr>
      <xdr:xfrm>
        <a:off x="2238375" y="4133850"/>
        <a:ext cx="4600575" cy="365760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13</xdr:col>
      <xdr:colOff>514350</xdr:colOff>
      <xdr:row>1</xdr:row>
      <xdr:rowOff>152400</xdr:rowOff>
    </xdr:to>
    <xdr:pic>
      <xdr:nvPicPr>
        <xdr:cNvPr id="1" name="Picture 1"/>
        <xdr:cNvPicPr preferRelativeResize="1">
          <a:picLocks noChangeAspect="1"/>
        </xdr:cNvPicPr>
      </xdr:nvPicPr>
      <xdr:blipFill>
        <a:blip r:embed="rId1"/>
        <a:stretch>
          <a:fillRect/>
        </a:stretch>
      </xdr:blipFill>
      <xdr:spPr>
        <a:xfrm>
          <a:off x="19050" y="0"/>
          <a:ext cx="7791450"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1276350</xdr:colOff>
      <xdr:row>2</xdr:row>
      <xdr:rowOff>66675</xdr:rowOff>
    </xdr:to>
    <xdr:pic>
      <xdr:nvPicPr>
        <xdr:cNvPr id="1" name="Picture 1"/>
        <xdr:cNvPicPr preferRelativeResize="1">
          <a:picLocks noChangeAspect="1"/>
        </xdr:cNvPicPr>
      </xdr:nvPicPr>
      <xdr:blipFill>
        <a:blip r:embed="rId1"/>
        <a:stretch>
          <a:fillRect/>
        </a:stretch>
      </xdr:blipFill>
      <xdr:spPr>
        <a:xfrm>
          <a:off x="0" y="0"/>
          <a:ext cx="6715125"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180975</xdr:colOff>
      <xdr:row>2</xdr:row>
      <xdr:rowOff>66675</xdr:rowOff>
    </xdr:to>
    <xdr:pic>
      <xdr:nvPicPr>
        <xdr:cNvPr id="1" name="Picture 1"/>
        <xdr:cNvPicPr preferRelativeResize="1">
          <a:picLocks noChangeAspect="1"/>
        </xdr:cNvPicPr>
      </xdr:nvPicPr>
      <xdr:blipFill>
        <a:blip r:embed="rId1"/>
        <a:stretch>
          <a:fillRect/>
        </a:stretch>
      </xdr:blipFill>
      <xdr:spPr>
        <a:xfrm>
          <a:off x="0" y="0"/>
          <a:ext cx="671512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11</xdr:col>
      <xdr:colOff>66675</xdr:colOff>
      <xdr:row>2</xdr:row>
      <xdr:rowOff>66675</xdr:rowOff>
    </xdr:to>
    <xdr:pic>
      <xdr:nvPicPr>
        <xdr:cNvPr id="1" name="Picture 1"/>
        <xdr:cNvPicPr preferRelativeResize="1">
          <a:picLocks noChangeAspect="1"/>
        </xdr:cNvPicPr>
      </xdr:nvPicPr>
      <xdr:blipFill>
        <a:blip r:embed="rId1"/>
        <a:stretch>
          <a:fillRect/>
        </a:stretch>
      </xdr:blipFill>
      <xdr:spPr>
        <a:xfrm>
          <a:off x="19050" y="0"/>
          <a:ext cx="54006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10</xdr:col>
      <xdr:colOff>85725</xdr:colOff>
      <xdr:row>2</xdr:row>
      <xdr:rowOff>66675</xdr:rowOff>
    </xdr:to>
    <xdr:pic>
      <xdr:nvPicPr>
        <xdr:cNvPr id="1" name="Picture 1"/>
        <xdr:cNvPicPr preferRelativeResize="1">
          <a:picLocks noChangeAspect="1"/>
        </xdr:cNvPicPr>
      </xdr:nvPicPr>
      <xdr:blipFill>
        <a:blip r:embed="rId1"/>
        <a:stretch>
          <a:fillRect/>
        </a:stretch>
      </xdr:blipFill>
      <xdr:spPr>
        <a:xfrm>
          <a:off x="19050" y="0"/>
          <a:ext cx="5400675" cy="390525"/>
        </a:xfrm>
        <a:prstGeom prst="rect">
          <a:avLst/>
        </a:prstGeom>
        <a:noFill/>
        <a:ln w="9525" cmpd="sng">
          <a:noFill/>
        </a:ln>
      </xdr:spPr>
    </xdr:pic>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0.68425</cdr:x>
      <cdr:y>0.16475</cdr:y>
    </cdr:from>
    <cdr:to>
      <cdr:x>0.68425</cdr:x>
      <cdr:y>0.84525</cdr:y>
    </cdr:to>
    <cdr:sp>
      <cdr:nvSpPr>
        <cdr:cNvPr id="1" name="Line 1"/>
        <cdr:cNvSpPr>
          <a:spLocks/>
        </cdr:cNvSpPr>
      </cdr:nvSpPr>
      <cdr:spPr>
        <a:xfrm>
          <a:off x="3762375" y="647700"/>
          <a:ext cx="0" cy="2695575"/>
        </a:xfrm>
        <a:prstGeom prst="line">
          <a:avLst/>
        </a:prstGeom>
        <a:noFill/>
        <a:ln w="22225" cmpd="sng">
          <a:solidFill>
            <a:srgbClr val="000000"/>
          </a:solidFill>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333375</xdr:colOff>
      <xdr:row>1</xdr:row>
      <xdr:rowOff>66675</xdr:rowOff>
    </xdr:from>
    <xdr:to>
      <xdr:col>25</xdr:col>
      <xdr:colOff>504825</xdr:colOff>
      <xdr:row>25</xdr:row>
      <xdr:rowOff>133350</xdr:rowOff>
    </xdr:to>
    <xdr:graphicFrame>
      <xdr:nvGraphicFramePr>
        <xdr:cNvPr id="1" name="Chart 1"/>
        <xdr:cNvGraphicFramePr/>
      </xdr:nvGraphicFramePr>
      <xdr:xfrm>
        <a:off x="9820275" y="228600"/>
        <a:ext cx="5505450" cy="3962400"/>
      </xdr:xfrm>
      <a:graphic>
        <a:graphicData uri="http://schemas.openxmlformats.org/drawingml/2006/chart">
          <c:chart xmlns:c="http://schemas.openxmlformats.org/drawingml/2006/chart" r:id="rId1"/>
        </a:graphicData>
      </a:graphic>
    </xdr:graphicFrame>
    <xdr:clientData/>
  </xdr:twoCellAnchor>
  <xdr:oneCellAnchor>
    <xdr:from>
      <xdr:col>19</xdr:col>
      <xdr:colOff>371475</xdr:colOff>
      <xdr:row>3</xdr:row>
      <xdr:rowOff>95250</xdr:rowOff>
    </xdr:from>
    <xdr:ext cx="3048000" cy="819150"/>
    <xdr:sp>
      <xdr:nvSpPr>
        <xdr:cNvPr id="2" name="TextBox 2"/>
        <xdr:cNvSpPr txBox="1">
          <a:spLocks noChangeArrowheads="1"/>
        </xdr:cNvSpPr>
      </xdr:nvSpPr>
      <xdr:spPr>
        <a:xfrm>
          <a:off x="11991975" y="581025"/>
          <a:ext cx="3048000" cy="819150"/>
        </a:xfrm>
        <a:prstGeom prst="rect">
          <a:avLst/>
        </a:prstGeom>
        <a:noFill/>
        <a:ln w="9525" cmpd="sng">
          <a:noFill/>
        </a:ln>
      </xdr:spPr>
      <xdr:txBody>
        <a:bodyPr vertOverflow="clip" wrap="square"/>
        <a:p>
          <a:pPr algn="l">
            <a:defRPr/>
          </a:pPr>
          <a:r>
            <a:rPr lang="en-US" cap="none" sz="1000" b="1" i="0" u="none" baseline="0">
              <a:latin typeface="Times New Roman"/>
              <a:ea typeface="Times New Roman"/>
              <a:cs typeface="Times New Roman"/>
            </a:rPr>
            <a:t>The line is the statewide elementary GTB Ratio = $20.85.  It is the average taxable value per dollar of GTB budget times 193 %.  Every district below this amount gets GTB subsidies.</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28575</xdr:colOff>
      <xdr:row>2</xdr:row>
      <xdr:rowOff>66675</xdr:rowOff>
    </xdr:to>
    <xdr:pic>
      <xdr:nvPicPr>
        <xdr:cNvPr id="1" name="Picture 1"/>
        <xdr:cNvPicPr preferRelativeResize="1">
          <a:picLocks noChangeAspect="1"/>
        </xdr:cNvPicPr>
      </xdr:nvPicPr>
      <xdr:blipFill>
        <a:blip r:embed="rId1"/>
        <a:stretch>
          <a:fillRect/>
        </a:stretch>
      </xdr:blipFill>
      <xdr:spPr>
        <a:xfrm>
          <a:off x="0" y="0"/>
          <a:ext cx="6019800" cy="3905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8</xdr:row>
      <xdr:rowOff>0</xdr:rowOff>
    </xdr:from>
    <xdr:to>
      <xdr:col>3</xdr:col>
      <xdr:colOff>9525</xdr:colOff>
      <xdr:row>11</xdr:row>
      <xdr:rowOff>314325</xdr:rowOff>
    </xdr:to>
    <xdr:sp>
      <xdr:nvSpPr>
        <xdr:cNvPr id="1" name="Line 1"/>
        <xdr:cNvSpPr>
          <a:spLocks/>
        </xdr:cNvSpPr>
      </xdr:nvSpPr>
      <xdr:spPr>
        <a:xfrm flipH="1">
          <a:off x="666750" y="3124200"/>
          <a:ext cx="1457325" cy="141922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oleObject" Target="../embeddings/oleObject_12_0.bin" /><Relationship Id="rId2" Type="http://schemas.openxmlformats.org/officeDocument/2006/relationships/vmlDrawing" Target="../drawings/vmlDrawing1.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9.33203125" defaultRowHeight="12.75"/>
  <sheetData/>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B4:E25"/>
  <sheetViews>
    <sheetView workbookViewId="0" topLeftCell="A1">
      <selection activeCell="B26" sqref="B26:M71"/>
    </sheetView>
  </sheetViews>
  <sheetFormatPr defaultColWidth="9.33203125" defaultRowHeight="12.75"/>
  <sheetData>
    <row r="3" ht="13.5" thickBot="1"/>
    <row r="4" spans="2:5" ht="12.75">
      <c r="B4" s="32" t="s">
        <v>59</v>
      </c>
      <c r="C4" s="32" t="s">
        <v>61</v>
      </c>
      <c r="D4" s="32"/>
      <c r="E4" s="34"/>
    </row>
    <row r="5" spans="2:5" ht="12.75">
      <c r="B5" s="28">
        <v>-130</v>
      </c>
      <c r="C5" s="29">
        <v>2</v>
      </c>
      <c r="D5" s="28"/>
      <c r="E5" s="29"/>
    </row>
    <row r="6" spans="2:5" ht="12.75">
      <c r="B6" s="28">
        <v>-120</v>
      </c>
      <c r="C6" s="29">
        <v>1</v>
      </c>
      <c r="D6" s="28"/>
      <c r="E6" s="29"/>
    </row>
    <row r="7" spans="2:5" ht="12.75">
      <c r="B7" s="28">
        <v>-100</v>
      </c>
      <c r="C7" s="29">
        <v>4</v>
      </c>
      <c r="D7" s="28"/>
      <c r="E7" s="29"/>
    </row>
    <row r="8" spans="2:5" ht="12.75">
      <c r="B8" s="28">
        <v>-80</v>
      </c>
      <c r="C8" s="29">
        <v>14</v>
      </c>
      <c r="D8" s="28"/>
      <c r="E8" s="29"/>
    </row>
    <row r="9" spans="2:5" ht="12.75">
      <c r="B9" s="28">
        <v>-60</v>
      </c>
      <c r="C9" s="29">
        <v>21</v>
      </c>
      <c r="D9" s="28"/>
      <c r="E9" s="29"/>
    </row>
    <row r="10" spans="2:5" ht="12.75">
      <c r="B10" s="28">
        <v>-50</v>
      </c>
      <c r="C10" s="29">
        <v>30</v>
      </c>
      <c r="D10" s="28"/>
      <c r="E10" s="29"/>
    </row>
    <row r="11" spans="2:5" ht="12.75">
      <c r="B11" s="28">
        <v>-40</v>
      </c>
      <c r="C11" s="29">
        <v>100</v>
      </c>
      <c r="D11" s="28"/>
      <c r="E11" s="29"/>
    </row>
    <row r="12" spans="2:5" ht="12.75">
      <c r="B12" s="28">
        <v>-30</v>
      </c>
      <c r="C12" s="29">
        <v>62</v>
      </c>
      <c r="D12" s="28"/>
      <c r="E12" s="29"/>
    </row>
    <row r="13" spans="2:5" ht="12.75">
      <c r="B13" s="28">
        <v>-20</v>
      </c>
      <c r="C13" s="29">
        <v>82</v>
      </c>
      <c r="D13" s="28"/>
      <c r="E13" s="29"/>
    </row>
    <row r="14" spans="2:5" ht="12.75">
      <c r="B14" s="28">
        <v>-10</v>
      </c>
      <c r="C14" s="29">
        <v>46</v>
      </c>
      <c r="D14" s="28"/>
      <c r="E14" s="29"/>
    </row>
    <row r="15" spans="2:5" ht="12.75">
      <c r="B15" s="28">
        <v>0</v>
      </c>
      <c r="C15" s="29">
        <v>45</v>
      </c>
      <c r="D15" s="28"/>
      <c r="E15" s="29"/>
    </row>
    <row r="16" spans="2:5" ht="12.75">
      <c r="B16" s="28">
        <v>10</v>
      </c>
      <c r="C16" s="29">
        <v>13</v>
      </c>
      <c r="D16" s="28"/>
      <c r="E16" s="29"/>
    </row>
    <row r="17" spans="2:5" ht="13.5" thickBot="1">
      <c r="B17" s="30" t="s">
        <v>60</v>
      </c>
      <c r="C17" s="30">
        <v>11</v>
      </c>
      <c r="D17" s="33"/>
      <c r="E17" s="30"/>
    </row>
    <row r="20" spans="2:3" ht="12.75">
      <c r="B20" s="34"/>
      <c r="C20" s="34"/>
    </row>
    <row r="21" spans="2:3" ht="12.75">
      <c r="B21" s="35"/>
      <c r="C21" s="29"/>
    </row>
    <row r="22" spans="2:3" ht="12.75">
      <c r="B22" s="35"/>
      <c r="C22" s="29"/>
    </row>
    <row r="23" spans="2:3" ht="12.75">
      <c r="B23" s="35"/>
      <c r="C23" s="29"/>
    </row>
    <row r="24" spans="2:3" ht="12.75">
      <c r="B24" s="35"/>
      <c r="C24" s="29"/>
    </row>
    <row r="25" spans="2:3" ht="12.75">
      <c r="B25" s="35"/>
      <c r="C25" s="29"/>
    </row>
  </sheetData>
  <printOptions horizontalCentered="1" verticalCentered="1"/>
  <pageMargins left="0.75" right="0.75" top="1" bottom="1" header="0.5" footer="0.5"/>
  <pageSetup fitToHeight="1" fitToWidth="1"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B4:D40"/>
  <sheetViews>
    <sheetView workbookViewId="0" topLeftCell="A1">
      <selection activeCell="E3" sqref="E3:M49"/>
    </sheetView>
  </sheetViews>
  <sheetFormatPr defaultColWidth="9.33203125" defaultRowHeight="12.75"/>
  <sheetData>
    <row r="4" spans="2:3" ht="12.75">
      <c r="B4" s="35"/>
      <c r="C4" s="29"/>
    </row>
    <row r="5" spans="2:3" ht="12.75">
      <c r="B5" s="35"/>
      <c r="C5" s="29"/>
    </row>
    <row r="6" spans="2:3" ht="13.5" thickBot="1">
      <c r="B6" s="35"/>
      <c r="C6" s="29"/>
    </row>
    <row r="7" spans="3:4" ht="12.75">
      <c r="C7" s="32" t="s">
        <v>59</v>
      </c>
      <c r="D7" s="32" t="s">
        <v>61</v>
      </c>
    </row>
    <row r="8" spans="2:4" ht="12.75">
      <c r="B8">
        <v>0</v>
      </c>
      <c r="C8" s="28">
        <v>0</v>
      </c>
      <c r="D8" s="29">
        <v>21</v>
      </c>
    </row>
    <row r="9" spans="2:4" ht="12.75">
      <c r="B9">
        <v>20</v>
      </c>
      <c r="C9" s="28">
        <v>20</v>
      </c>
      <c r="D9" s="29">
        <v>32</v>
      </c>
    </row>
    <row r="10" spans="2:4" ht="12.75">
      <c r="B10">
        <v>40</v>
      </c>
      <c r="C10" s="28">
        <v>40</v>
      </c>
      <c r="D10" s="29">
        <v>59</v>
      </c>
    </row>
    <row r="11" spans="2:4" ht="12.75">
      <c r="B11">
        <v>60</v>
      </c>
      <c r="C11" s="28">
        <v>60</v>
      </c>
      <c r="D11" s="29">
        <v>100</v>
      </c>
    </row>
    <row r="12" spans="2:4" ht="12.75">
      <c r="B12">
        <v>80</v>
      </c>
      <c r="C12" s="28">
        <v>80</v>
      </c>
      <c r="D12" s="29">
        <v>82</v>
      </c>
    </row>
    <row r="13" spans="2:4" ht="12.75">
      <c r="B13">
        <v>100</v>
      </c>
      <c r="C13" s="28">
        <v>100</v>
      </c>
      <c r="D13" s="29">
        <v>50</v>
      </c>
    </row>
    <row r="14" spans="2:4" ht="12.75">
      <c r="B14">
        <v>120</v>
      </c>
      <c r="C14" s="28">
        <v>120</v>
      </c>
      <c r="D14" s="29">
        <v>44</v>
      </c>
    </row>
    <row r="15" spans="2:4" ht="12.75">
      <c r="B15">
        <v>140</v>
      </c>
      <c r="C15" s="28">
        <v>140</v>
      </c>
      <c r="D15" s="29">
        <v>18</v>
      </c>
    </row>
    <row r="16" spans="2:4" ht="12.75">
      <c r="B16">
        <v>160</v>
      </c>
      <c r="C16" s="28">
        <v>160</v>
      </c>
      <c r="D16" s="29">
        <v>18</v>
      </c>
    </row>
    <row r="17" spans="2:4" ht="12.75">
      <c r="B17">
        <v>180</v>
      </c>
      <c r="C17" s="28">
        <v>180</v>
      </c>
      <c r="D17" s="29">
        <v>4</v>
      </c>
    </row>
    <row r="18" spans="2:4" ht="12.75">
      <c r="B18">
        <v>200</v>
      </c>
      <c r="C18" s="28">
        <v>200</v>
      </c>
      <c r="D18" s="29">
        <v>3</v>
      </c>
    </row>
    <row r="19" spans="2:4" ht="13.5" thickBot="1">
      <c r="B19" s="29"/>
      <c r="C19" s="30" t="s">
        <v>60</v>
      </c>
      <c r="D19" s="30">
        <v>0</v>
      </c>
    </row>
    <row r="20" spans="2:3" ht="12.75">
      <c r="B20" s="23"/>
      <c r="C20" s="23"/>
    </row>
    <row r="21" spans="2:3" ht="12.75">
      <c r="B21" s="23"/>
      <c r="C21" s="23"/>
    </row>
    <row r="22" spans="2:3" ht="12.75">
      <c r="B22" s="23"/>
      <c r="C22" s="23"/>
    </row>
    <row r="27" ht="13.5" thickBot="1"/>
    <row r="28" spans="3:4" ht="12.75">
      <c r="C28" s="32" t="s">
        <v>59</v>
      </c>
      <c r="D28" s="32" t="s">
        <v>61</v>
      </c>
    </row>
    <row r="29" spans="2:4" ht="12.75">
      <c r="B29">
        <v>0</v>
      </c>
      <c r="C29" s="28">
        <v>0</v>
      </c>
      <c r="D29" s="29">
        <v>126</v>
      </c>
    </row>
    <row r="30" spans="2:4" ht="12.75">
      <c r="B30">
        <v>20</v>
      </c>
      <c r="C30" s="28">
        <v>20</v>
      </c>
      <c r="D30" s="29">
        <v>77</v>
      </c>
    </row>
    <row r="31" spans="2:4" ht="12.75">
      <c r="B31">
        <v>40</v>
      </c>
      <c r="C31" s="28">
        <v>40</v>
      </c>
      <c r="D31" s="29">
        <v>80</v>
      </c>
    </row>
    <row r="32" spans="2:4" ht="12.75">
      <c r="B32">
        <v>60</v>
      </c>
      <c r="C32" s="28">
        <v>60</v>
      </c>
      <c r="D32" s="29">
        <v>59</v>
      </c>
    </row>
    <row r="33" spans="2:4" ht="12.75">
      <c r="B33">
        <v>80</v>
      </c>
      <c r="C33" s="28">
        <v>80</v>
      </c>
      <c r="D33" s="29">
        <v>41</v>
      </c>
    </row>
    <row r="34" spans="2:4" ht="12.75">
      <c r="B34">
        <v>100</v>
      </c>
      <c r="C34" s="28">
        <v>100</v>
      </c>
      <c r="D34" s="29">
        <v>24</v>
      </c>
    </row>
    <row r="35" spans="2:4" ht="12.75">
      <c r="B35">
        <v>120</v>
      </c>
      <c r="C35" s="28">
        <v>120</v>
      </c>
      <c r="D35" s="29">
        <v>17</v>
      </c>
    </row>
    <row r="36" spans="2:4" ht="12.75">
      <c r="B36">
        <v>140</v>
      </c>
      <c r="C36" s="28">
        <v>140</v>
      </c>
      <c r="D36" s="29">
        <v>3</v>
      </c>
    </row>
    <row r="37" spans="2:4" ht="12.75">
      <c r="B37">
        <v>160</v>
      </c>
      <c r="C37" s="28">
        <v>160</v>
      </c>
      <c r="D37" s="29">
        <v>1</v>
      </c>
    </row>
    <row r="38" spans="2:4" ht="12.75">
      <c r="B38">
        <v>180</v>
      </c>
      <c r="C38" s="28">
        <v>180</v>
      </c>
      <c r="D38" s="29">
        <v>1</v>
      </c>
    </row>
    <row r="39" spans="2:4" ht="12.75">
      <c r="B39">
        <v>200</v>
      </c>
      <c r="C39" s="28">
        <v>200</v>
      </c>
      <c r="D39" s="29">
        <v>2</v>
      </c>
    </row>
    <row r="40" spans="3:4" ht="13.5" thickBot="1">
      <c r="C40" s="30" t="s">
        <v>60</v>
      </c>
      <c r="D40" s="30">
        <v>0</v>
      </c>
    </row>
  </sheetData>
  <printOptions horizontalCentered="1" verticalCentered="1"/>
  <pageMargins left="0.75" right="0.75" top="1" bottom="1" header="0.5" footer="0.5"/>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3:N36"/>
  <sheetViews>
    <sheetView workbookViewId="0" topLeftCell="A1">
      <selection activeCell="A1" sqref="A1:N32"/>
    </sheetView>
  </sheetViews>
  <sheetFormatPr defaultColWidth="9.33203125" defaultRowHeight="12.75"/>
  <cols>
    <col min="1" max="1" width="3.66015625" style="0" bestFit="1" customWidth="1"/>
    <col min="2" max="2" width="11" style="0" bestFit="1" customWidth="1"/>
    <col min="3" max="3" width="5.16015625" style="0" bestFit="1" customWidth="1"/>
    <col min="4" max="4" width="21.66015625" style="0" bestFit="1" customWidth="1"/>
    <col min="5" max="5" width="5.16015625" style="0" bestFit="1" customWidth="1"/>
    <col min="7" max="7" width="12" style="0" customWidth="1"/>
    <col min="10" max="10" width="12" style="0" customWidth="1"/>
    <col min="13" max="13" width="10.33203125" style="0" customWidth="1"/>
  </cols>
  <sheetData>
    <row r="3" spans="2:14" ht="33" customHeight="1">
      <c r="B3" s="126" t="s">
        <v>165</v>
      </c>
      <c r="C3" s="126"/>
      <c r="D3" s="126"/>
      <c r="E3" s="126"/>
      <c r="F3" s="126"/>
      <c r="G3" s="126"/>
      <c r="H3" s="126"/>
      <c r="I3" s="126"/>
      <c r="J3" s="126"/>
      <c r="K3" s="126"/>
      <c r="L3" s="126"/>
      <c r="M3" s="126"/>
      <c r="N3" s="126"/>
    </row>
    <row r="5" spans="6:14" ht="12.75">
      <c r="F5" s="105" t="s">
        <v>159</v>
      </c>
      <c r="G5" s="105"/>
      <c r="H5" s="105"/>
      <c r="I5" s="105" t="s">
        <v>158</v>
      </c>
      <c r="J5" s="105"/>
      <c r="K5" s="105"/>
      <c r="L5" s="105" t="s">
        <v>164</v>
      </c>
      <c r="M5" s="105"/>
      <c r="N5" s="105"/>
    </row>
    <row r="6" spans="6:14" ht="25.5">
      <c r="F6" s="41" t="s">
        <v>160</v>
      </c>
      <c r="G6" s="41" t="s">
        <v>161</v>
      </c>
      <c r="H6" s="41" t="s">
        <v>163</v>
      </c>
      <c r="I6" s="41" t="s">
        <v>160</v>
      </c>
      <c r="J6" s="41" t="s">
        <v>161</v>
      </c>
      <c r="K6" s="41" t="s">
        <v>163</v>
      </c>
      <c r="L6" s="41" t="s">
        <v>160</v>
      </c>
      <c r="M6" s="41" t="s">
        <v>161</v>
      </c>
      <c r="N6" s="42" t="s">
        <v>162</v>
      </c>
    </row>
    <row r="7" spans="1:14" ht="12.75">
      <c r="A7" s="36" t="s">
        <v>90</v>
      </c>
      <c r="B7" s="36" t="s">
        <v>91</v>
      </c>
      <c r="C7" s="37" t="s">
        <v>92</v>
      </c>
      <c r="D7" s="37" t="s">
        <v>93</v>
      </c>
      <c r="E7" s="37" t="s">
        <v>94</v>
      </c>
      <c r="F7">
        <v>26.96</v>
      </c>
      <c r="G7" s="43">
        <v>10.558744210343866</v>
      </c>
      <c r="H7" s="43">
        <f>+G7+F7</f>
        <v>37.51874421034387</v>
      </c>
      <c r="I7" s="43">
        <v>0</v>
      </c>
      <c r="J7" s="43">
        <v>1.4046335230478344</v>
      </c>
      <c r="K7" s="43">
        <f>+J7+I7</f>
        <v>1.4046335230478344</v>
      </c>
      <c r="L7" s="43">
        <f aca="true" t="shared" si="0" ref="L7:L32">+I7-F7</f>
        <v>-26.96</v>
      </c>
      <c r="M7" s="43">
        <f aca="true" t="shared" si="1" ref="M7:M32">+J7-G7</f>
        <v>-9.154110687296031</v>
      </c>
      <c r="N7" s="43">
        <f>+M7+L7</f>
        <v>-36.114110687296034</v>
      </c>
    </row>
    <row r="8" spans="1:14" ht="12.75">
      <c r="A8" s="38" t="s">
        <v>95</v>
      </c>
      <c r="B8" s="38" t="s">
        <v>96</v>
      </c>
      <c r="C8" s="39" t="s">
        <v>97</v>
      </c>
      <c r="D8" s="39" t="s">
        <v>98</v>
      </c>
      <c r="E8" s="40" t="s">
        <v>99</v>
      </c>
      <c r="F8">
        <v>36.38</v>
      </c>
      <c r="G8" s="43">
        <v>76.54429334534731</v>
      </c>
      <c r="H8" s="43">
        <f aca="true" t="shared" si="2" ref="H8:H32">+G8+F8</f>
        <v>112.92429334534731</v>
      </c>
      <c r="I8" s="43">
        <v>0</v>
      </c>
      <c r="J8" s="43">
        <v>65.24475805346617</v>
      </c>
      <c r="K8" s="43">
        <f aca="true" t="shared" si="3" ref="K8:K32">+J8+I8</f>
        <v>65.24475805346617</v>
      </c>
      <c r="L8" s="43">
        <f t="shared" si="0"/>
        <v>-36.38</v>
      </c>
      <c r="M8" s="43">
        <f t="shared" si="1"/>
        <v>-11.299535291881142</v>
      </c>
      <c r="N8" s="43">
        <f aca="true" t="shared" si="4" ref="N8:N32">+M8+L8</f>
        <v>-47.679535291881145</v>
      </c>
    </row>
    <row r="9" spans="1:14" ht="12.75">
      <c r="A9" s="38" t="s">
        <v>95</v>
      </c>
      <c r="B9" s="38" t="s">
        <v>96</v>
      </c>
      <c r="C9" s="39" t="s">
        <v>100</v>
      </c>
      <c r="D9" s="39" t="s">
        <v>101</v>
      </c>
      <c r="E9" s="40" t="s">
        <v>99</v>
      </c>
      <c r="F9">
        <v>21.14</v>
      </c>
      <c r="G9" s="43">
        <v>41.090300454529455</v>
      </c>
      <c r="H9" s="43">
        <f t="shared" si="2"/>
        <v>62.230300454529456</v>
      </c>
      <c r="I9" s="43">
        <v>0</v>
      </c>
      <c r="J9" s="43">
        <v>32.52126464734776</v>
      </c>
      <c r="K9" s="43">
        <f t="shared" si="3"/>
        <v>32.52126464734776</v>
      </c>
      <c r="L9" s="43">
        <f t="shared" si="0"/>
        <v>-21.14</v>
      </c>
      <c r="M9" s="43">
        <f t="shared" si="1"/>
        <v>-8.569035807181692</v>
      </c>
      <c r="N9" s="43">
        <f t="shared" si="4"/>
        <v>-29.709035807181692</v>
      </c>
    </row>
    <row r="10" spans="1:14" ht="12.75">
      <c r="A10" s="38" t="s">
        <v>95</v>
      </c>
      <c r="B10" s="38" t="s">
        <v>96</v>
      </c>
      <c r="C10" s="39" t="s">
        <v>102</v>
      </c>
      <c r="D10" s="39" t="s">
        <v>103</v>
      </c>
      <c r="E10" s="40" t="s">
        <v>104</v>
      </c>
      <c r="F10">
        <v>32.27</v>
      </c>
      <c r="G10" s="43">
        <v>29.7393975678998</v>
      </c>
      <c r="H10" s="43">
        <f t="shared" si="2"/>
        <v>62.0093975678998</v>
      </c>
      <c r="I10" s="43">
        <v>0</v>
      </c>
      <c r="J10" s="43">
        <v>14.493555052446654</v>
      </c>
      <c r="K10" s="43">
        <f t="shared" si="3"/>
        <v>14.493555052446654</v>
      </c>
      <c r="L10" s="43">
        <f t="shared" si="0"/>
        <v>-32.27</v>
      </c>
      <c r="M10" s="43">
        <f t="shared" si="1"/>
        <v>-15.245842515453147</v>
      </c>
      <c r="N10" s="43">
        <f t="shared" si="4"/>
        <v>-47.51584251545315</v>
      </c>
    </row>
    <row r="11" spans="1:14" ht="12.75">
      <c r="A11" s="38" t="s">
        <v>95</v>
      </c>
      <c r="B11" s="38" t="s">
        <v>96</v>
      </c>
      <c r="C11" s="39" t="s">
        <v>105</v>
      </c>
      <c r="D11" s="39" t="s">
        <v>106</v>
      </c>
      <c r="E11" s="40" t="s">
        <v>99</v>
      </c>
      <c r="F11">
        <v>58.09</v>
      </c>
      <c r="G11" s="43">
        <v>92.40933588419564</v>
      </c>
      <c r="H11" s="43">
        <f t="shared" si="2"/>
        <v>150.49933588419566</v>
      </c>
      <c r="I11" s="43">
        <v>0</v>
      </c>
      <c r="J11" s="43">
        <v>59.320798958199</v>
      </c>
      <c r="K11" s="43">
        <f t="shared" si="3"/>
        <v>59.320798958199</v>
      </c>
      <c r="L11" s="43">
        <f t="shared" si="0"/>
        <v>-58.09</v>
      </c>
      <c r="M11" s="43">
        <f t="shared" si="1"/>
        <v>-33.08853692599664</v>
      </c>
      <c r="N11" s="43">
        <f t="shared" si="4"/>
        <v>-91.17853692599664</v>
      </c>
    </row>
    <row r="12" spans="1:14" ht="12.75">
      <c r="A12" s="38" t="s">
        <v>95</v>
      </c>
      <c r="B12" s="38" t="s">
        <v>96</v>
      </c>
      <c r="C12" s="39" t="s">
        <v>107</v>
      </c>
      <c r="D12" s="39" t="s">
        <v>108</v>
      </c>
      <c r="E12" s="40" t="s">
        <v>109</v>
      </c>
      <c r="F12">
        <v>28.2</v>
      </c>
      <c r="G12" s="43">
        <v>21.96528871510698</v>
      </c>
      <c r="H12" s="43">
        <f t="shared" si="2"/>
        <v>50.16528871510698</v>
      </c>
      <c r="I12" s="43">
        <v>0</v>
      </c>
      <c r="J12" s="43">
        <v>8.968470596637385</v>
      </c>
      <c r="K12" s="43">
        <f t="shared" si="3"/>
        <v>8.968470596637385</v>
      </c>
      <c r="L12" s="43">
        <f t="shared" si="0"/>
        <v>-28.2</v>
      </c>
      <c r="M12" s="43">
        <f t="shared" si="1"/>
        <v>-12.996818118469594</v>
      </c>
      <c r="N12" s="43">
        <f t="shared" si="4"/>
        <v>-41.196818118469594</v>
      </c>
    </row>
    <row r="13" spans="1:14" ht="12.75">
      <c r="A13" s="38" t="s">
        <v>95</v>
      </c>
      <c r="B13" s="38" t="s">
        <v>96</v>
      </c>
      <c r="C13" s="39" t="s">
        <v>110</v>
      </c>
      <c r="D13" s="39" t="s">
        <v>111</v>
      </c>
      <c r="E13" s="40" t="s">
        <v>99</v>
      </c>
      <c r="F13">
        <v>22.03</v>
      </c>
      <c r="G13" s="43">
        <v>14.206802147979234</v>
      </c>
      <c r="H13" s="43">
        <f t="shared" si="2"/>
        <v>36.23680214797923</v>
      </c>
      <c r="I13" s="43">
        <v>0</v>
      </c>
      <c r="J13" s="43">
        <v>9.01633262097098</v>
      </c>
      <c r="K13" s="43">
        <f t="shared" si="3"/>
        <v>9.01633262097098</v>
      </c>
      <c r="L13" s="43">
        <f t="shared" si="0"/>
        <v>-22.03</v>
      </c>
      <c r="M13" s="43">
        <f t="shared" si="1"/>
        <v>-5.190469527008254</v>
      </c>
      <c r="N13" s="43">
        <f t="shared" si="4"/>
        <v>-27.220469527008255</v>
      </c>
    </row>
    <row r="14" spans="1:14" ht="12.75">
      <c r="A14" s="38" t="s">
        <v>95</v>
      </c>
      <c r="B14" s="38" t="s">
        <v>96</v>
      </c>
      <c r="C14" s="39" t="s">
        <v>112</v>
      </c>
      <c r="D14" s="39" t="s">
        <v>113</v>
      </c>
      <c r="E14" s="40" t="s">
        <v>99</v>
      </c>
      <c r="F14">
        <v>29.99</v>
      </c>
      <c r="G14" s="43">
        <v>40.321367532796046</v>
      </c>
      <c r="H14" s="43">
        <f t="shared" si="2"/>
        <v>70.31136753279604</v>
      </c>
      <c r="I14" s="43">
        <v>0</v>
      </c>
      <c r="J14" s="43">
        <v>27.79369570752675</v>
      </c>
      <c r="K14" s="43">
        <f t="shared" si="3"/>
        <v>27.79369570752675</v>
      </c>
      <c r="L14" s="43">
        <f t="shared" si="0"/>
        <v>-29.99</v>
      </c>
      <c r="M14" s="43">
        <f t="shared" si="1"/>
        <v>-12.527671825269294</v>
      </c>
      <c r="N14" s="43">
        <f t="shared" si="4"/>
        <v>-42.51767182526929</v>
      </c>
    </row>
    <row r="15" spans="1:14" ht="12.75">
      <c r="A15" s="38" t="s">
        <v>95</v>
      </c>
      <c r="B15" s="38" t="s">
        <v>96</v>
      </c>
      <c r="C15" s="39" t="s">
        <v>114</v>
      </c>
      <c r="D15" s="39" t="s">
        <v>115</v>
      </c>
      <c r="E15" s="40" t="s">
        <v>99</v>
      </c>
      <c r="F15">
        <v>40.49</v>
      </c>
      <c r="G15" s="43">
        <v>56.58397537891391</v>
      </c>
      <c r="H15" s="43">
        <f t="shared" si="2"/>
        <v>97.07397537891391</v>
      </c>
      <c r="I15" s="43">
        <v>0</v>
      </c>
      <c r="J15" s="43">
        <v>61.650504732182064</v>
      </c>
      <c r="K15" s="43">
        <f t="shared" si="3"/>
        <v>61.650504732182064</v>
      </c>
      <c r="L15" s="43">
        <f t="shared" si="0"/>
        <v>-40.49</v>
      </c>
      <c r="M15" s="43">
        <f t="shared" si="1"/>
        <v>5.066529353268152</v>
      </c>
      <c r="N15" s="43">
        <f t="shared" si="4"/>
        <v>-35.42347064673185</v>
      </c>
    </row>
    <row r="16" spans="1:14" ht="12.75">
      <c r="A16" s="38" t="s">
        <v>95</v>
      </c>
      <c r="B16" s="38" t="s">
        <v>96</v>
      </c>
      <c r="C16" s="39" t="s">
        <v>116</v>
      </c>
      <c r="D16" s="39" t="s">
        <v>117</v>
      </c>
      <c r="E16" s="40" t="s">
        <v>99</v>
      </c>
      <c r="F16">
        <v>0</v>
      </c>
      <c r="G16" s="43">
        <v>0</v>
      </c>
      <c r="H16" s="43">
        <f t="shared" si="2"/>
        <v>0</v>
      </c>
      <c r="I16" s="43">
        <v>0</v>
      </c>
      <c r="J16" s="43">
        <v>0</v>
      </c>
      <c r="K16" s="43">
        <f t="shared" si="3"/>
        <v>0</v>
      </c>
      <c r="L16" s="43">
        <f t="shared" si="0"/>
        <v>0</v>
      </c>
      <c r="M16" s="43">
        <f t="shared" si="1"/>
        <v>0</v>
      </c>
      <c r="N16" s="43">
        <f t="shared" si="4"/>
        <v>0</v>
      </c>
    </row>
    <row r="17" spans="1:14" ht="12.75">
      <c r="A17" s="38" t="s">
        <v>118</v>
      </c>
      <c r="B17" s="38" t="s">
        <v>119</v>
      </c>
      <c r="C17" s="39" t="s">
        <v>120</v>
      </c>
      <c r="D17" s="39" t="s">
        <v>121</v>
      </c>
      <c r="E17" s="40" t="s">
        <v>99</v>
      </c>
      <c r="F17">
        <v>43.35</v>
      </c>
      <c r="G17" s="43">
        <v>0</v>
      </c>
      <c r="H17" s="43">
        <f t="shared" si="2"/>
        <v>43.35</v>
      </c>
      <c r="I17" s="43">
        <v>0</v>
      </c>
      <c r="J17" s="43">
        <v>0</v>
      </c>
      <c r="K17" s="43">
        <f t="shared" si="3"/>
        <v>0</v>
      </c>
      <c r="L17" s="43">
        <f t="shared" si="0"/>
        <v>-43.35</v>
      </c>
      <c r="M17" s="43">
        <f t="shared" si="1"/>
        <v>0</v>
      </c>
      <c r="N17" s="43">
        <f t="shared" si="4"/>
        <v>-43.35</v>
      </c>
    </row>
    <row r="18" spans="1:14" ht="12.75">
      <c r="A18" s="38" t="s">
        <v>118</v>
      </c>
      <c r="B18" s="38" t="s">
        <v>119</v>
      </c>
      <c r="C18" s="39" t="s">
        <v>122</v>
      </c>
      <c r="D18" s="39" t="s">
        <v>123</v>
      </c>
      <c r="E18" s="40" t="s">
        <v>99</v>
      </c>
      <c r="F18">
        <v>41.28</v>
      </c>
      <c r="G18" s="43">
        <v>91.42052781154102</v>
      </c>
      <c r="H18" s="43">
        <f t="shared" si="2"/>
        <v>132.700527811541</v>
      </c>
      <c r="I18" s="43">
        <v>0</v>
      </c>
      <c r="J18" s="43">
        <v>114.2764884927504</v>
      </c>
      <c r="K18" s="43">
        <f t="shared" si="3"/>
        <v>114.2764884927504</v>
      </c>
      <c r="L18" s="43">
        <f t="shared" si="0"/>
        <v>-41.28</v>
      </c>
      <c r="M18" s="43">
        <f t="shared" si="1"/>
        <v>22.855960681209382</v>
      </c>
      <c r="N18" s="43">
        <f t="shared" si="4"/>
        <v>-18.42403931879062</v>
      </c>
    </row>
    <row r="19" spans="1:14" ht="12.75">
      <c r="A19" s="38" t="s">
        <v>118</v>
      </c>
      <c r="B19" s="38" t="s">
        <v>119</v>
      </c>
      <c r="C19" s="39" t="s">
        <v>124</v>
      </c>
      <c r="D19" s="39" t="s">
        <v>125</v>
      </c>
      <c r="E19" s="40" t="s">
        <v>99</v>
      </c>
      <c r="F19">
        <v>43.77</v>
      </c>
      <c r="G19" s="43">
        <v>0</v>
      </c>
      <c r="H19" s="43">
        <f t="shared" si="2"/>
        <v>43.77</v>
      </c>
      <c r="I19" s="43">
        <v>0</v>
      </c>
      <c r="J19" s="43">
        <v>0</v>
      </c>
      <c r="K19" s="43">
        <f t="shared" si="3"/>
        <v>0</v>
      </c>
      <c r="L19" s="43">
        <f t="shared" si="0"/>
        <v>-43.77</v>
      </c>
      <c r="M19" s="43">
        <f t="shared" si="1"/>
        <v>0</v>
      </c>
      <c r="N19" s="43">
        <f t="shared" si="4"/>
        <v>-43.77</v>
      </c>
    </row>
    <row r="20" spans="1:14" ht="12.75">
      <c r="A20" s="38" t="s">
        <v>118</v>
      </c>
      <c r="B20" s="38" t="s">
        <v>119</v>
      </c>
      <c r="C20" s="39" t="s">
        <v>126</v>
      </c>
      <c r="D20" s="39" t="s">
        <v>127</v>
      </c>
      <c r="E20" s="40" t="s">
        <v>99</v>
      </c>
      <c r="F20">
        <v>45.3</v>
      </c>
      <c r="G20" s="43">
        <v>36.92869733822814</v>
      </c>
      <c r="H20" s="43">
        <f t="shared" si="2"/>
        <v>82.22869733822813</v>
      </c>
      <c r="I20" s="43">
        <v>0</v>
      </c>
      <c r="J20" s="43">
        <v>48.489818219358526</v>
      </c>
      <c r="K20" s="43">
        <f t="shared" si="3"/>
        <v>48.489818219358526</v>
      </c>
      <c r="L20" s="43">
        <f t="shared" si="0"/>
        <v>-45.3</v>
      </c>
      <c r="M20" s="43">
        <f t="shared" si="1"/>
        <v>11.561120881130385</v>
      </c>
      <c r="N20" s="43">
        <f t="shared" si="4"/>
        <v>-33.73887911886961</v>
      </c>
    </row>
    <row r="21" spans="1:14" ht="12.75">
      <c r="A21" s="38" t="s">
        <v>118</v>
      </c>
      <c r="B21" s="38" t="s">
        <v>119</v>
      </c>
      <c r="C21" s="39" t="s">
        <v>128</v>
      </c>
      <c r="D21" s="39" t="s">
        <v>129</v>
      </c>
      <c r="E21" s="40" t="s">
        <v>99</v>
      </c>
      <c r="F21">
        <v>17.87</v>
      </c>
      <c r="G21" s="43">
        <v>73.66711581341126</v>
      </c>
      <c r="H21" s="43">
        <f t="shared" si="2"/>
        <v>91.53711581341126</v>
      </c>
      <c r="I21" s="43">
        <v>0</v>
      </c>
      <c r="J21" s="43">
        <v>4.377610094598083</v>
      </c>
      <c r="K21" s="43">
        <f t="shared" si="3"/>
        <v>4.377610094598083</v>
      </c>
      <c r="L21" s="43">
        <f t="shared" si="0"/>
        <v>-17.87</v>
      </c>
      <c r="M21" s="43">
        <f t="shared" si="1"/>
        <v>-69.28950571881317</v>
      </c>
      <c r="N21" s="43">
        <f t="shared" si="4"/>
        <v>-87.15950571881318</v>
      </c>
    </row>
    <row r="22" spans="1:14" ht="12.75">
      <c r="A22" s="38" t="s">
        <v>130</v>
      </c>
      <c r="B22" s="38" t="s">
        <v>131</v>
      </c>
      <c r="C22" s="39" t="s">
        <v>132</v>
      </c>
      <c r="D22" s="39" t="s">
        <v>133</v>
      </c>
      <c r="E22" s="40" t="s">
        <v>99</v>
      </c>
      <c r="F22">
        <v>0</v>
      </c>
      <c r="G22" s="43">
        <v>15.350072050687693</v>
      </c>
      <c r="H22" s="43">
        <f t="shared" si="2"/>
        <v>15.350072050687693</v>
      </c>
      <c r="I22" s="43">
        <v>0</v>
      </c>
      <c r="J22" s="43">
        <v>0</v>
      </c>
      <c r="K22" s="43">
        <f t="shared" si="3"/>
        <v>0</v>
      </c>
      <c r="L22" s="43">
        <f t="shared" si="0"/>
        <v>0</v>
      </c>
      <c r="M22" s="43">
        <f t="shared" si="1"/>
        <v>-15.350072050687693</v>
      </c>
      <c r="N22" s="43">
        <f t="shared" si="4"/>
        <v>-15.350072050687693</v>
      </c>
    </row>
    <row r="23" spans="1:14" ht="12.75">
      <c r="A23" s="38" t="s">
        <v>130</v>
      </c>
      <c r="B23" s="38" t="s">
        <v>131</v>
      </c>
      <c r="C23" s="39" t="s">
        <v>134</v>
      </c>
      <c r="D23" s="39" t="s">
        <v>135</v>
      </c>
      <c r="E23" s="40" t="s">
        <v>104</v>
      </c>
      <c r="F23">
        <v>46.38</v>
      </c>
      <c r="G23" s="43">
        <v>0</v>
      </c>
      <c r="H23" s="43">
        <f t="shared" si="2"/>
        <v>46.38</v>
      </c>
      <c r="I23" s="43">
        <v>0</v>
      </c>
      <c r="J23" s="43">
        <v>0</v>
      </c>
      <c r="K23" s="43">
        <f t="shared" si="3"/>
        <v>0</v>
      </c>
      <c r="L23" s="43">
        <f t="shared" si="0"/>
        <v>-46.38</v>
      </c>
      <c r="M23" s="43">
        <f t="shared" si="1"/>
        <v>0</v>
      </c>
      <c r="N23" s="43">
        <f t="shared" si="4"/>
        <v>-46.38</v>
      </c>
    </row>
    <row r="24" spans="1:14" ht="12.75">
      <c r="A24" s="38" t="s">
        <v>130</v>
      </c>
      <c r="B24" s="38" t="s">
        <v>131</v>
      </c>
      <c r="C24" s="39" t="s">
        <v>136</v>
      </c>
      <c r="D24" s="39" t="s">
        <v>137</v>
      </c>
      <c r="E24" s="40" t="s">
        <v>99</v>
      </c>
      <c r="F24">
        <v>25.56</v>
      </c>
      <c r="G24" s="43">
        <v>0</v>
      </c>
      <c r="H24" s="43">
        <f t="shared" si="2"/>
        <v>25.56</v>
      </c>
      <c r="I24" s="43">
        <v>0</v>
      </c>
      <c r="J24" s="43">
        <v>0</v>
      </c>
      <c r="K24" s="43">
        <f t="shared" si="3"/>
        <v>0</v>
      </c>
      <c r="L24" s="43">
        <f t="shared" si="0"/>
        <v>-25.56</v>
      </c>
      <c r="M24" s="43">
        <f t="shared" si="1"/>
        <v>0</v>
      </c>
      <c r="N24" s="43">
        <f t="shared" si="4"/>
        <v>-25.56</v>
      </c>
    </row>
    <row r="25" spans="1:14" ht="12.75">
      <c r="A25" s="38" t="s">
        <v>130</v>
      </c>
      <c r="B25" s="38" t="s">
        <v>131</v>
      </c>
      <c r="C25" s="39" t="s">
        <v>138</v>
      </c>
      <c r="D25" s="39" t="s">
        <v>139</v>
      </c>
      <c r="E25" s="40" t="s">
        <v>104</v>
      </c>
      <c r="F25">
        <v>10.58</v>
      </c>
      <c r="G25" s="43">
        <v>3.9554357635562356</v>
      </c>
      <c r="H25" s="43">
        <f t="shared" si="2"/>
        <v>14.535435763556237</v>
      </c>
      <c r="I25" s="43">
        <v>0</v>
      </c>
      <c r="J25" s="43">
        <v>0</v>
      </c>
      <c r="K25" s="43">
        <f t="shared" si="3"/>
        <v>0</v>
      </c>
      <c r="L25" s="43">
        <f t="shared" si="0"/>
        <v>-10.58</v>
      </c>
      <c r="M25" s="43">
        <f t="shared" si="1"/>
        <v>-3.9554357635562356</v>
      </c>
      <c r="N25" s="43">
        <f t="shared" si="4"/>
        <v>-14.535435763556237</v>
      </c>
    </row>
    <row r="26" spans="1:14" ht="12.75">
      <c r="A26" s="38" t="s">
        <v>130</v>
      </c>
      <c r="B26" s="38" t="s">
        <v>131</v>
      </c>
      <c r="C26" s="39" t="s">
        <v>140</v>
      </c>
      <c r="D26" s="39" t="s">
        <v>141</v>
      </c>
      <c r="E26" s="40" t="s">
        <v>99</v>
      </c>
      <c r="F26">
        <v>0</v>
      </c>
      <c r="G26" s="43">
        <v>2.583666708528215</v>
      </c>
      <c r="H26" s="43">
        <f t="shared" si="2"/>
        <v>2.583666708528215</v>
      </c>
      <c r="I26" s="43">
        <v>0</v>
      </c>
      <c r="J26" s="43">
        <v>0</v>
      </c>
      <c r="K26" s="43">
        <f t="shared" si="3"/>
        <v>0</v>
      </c>
      <c r="L26" s="43">
        <f t="shared" si="0"/>
        <v>0</v>
      </c>
      <c r="M26" s="43">
        <f t="shared" si="1"/>
        <v>-2.583666708528215</v>
      </c>
      <c r="N26" s="43">
        <f t="shared" si="4"/>
        <v>-2.583666708528215</v>
      </c>
    </row>
    <row r="27" spans="1:14" ht="12.75">
      <c r="A27" s="38" t="s">
        <v>130</v>
      </c>
      <c r="B27" s="38" t="s">
        <v>131</v>
      </c>
      <c r="C27" s="39" t="s">
        <v>142</v>
      </c>
      <c r="D27" s="39" t="s">
        <v>143</v>
      </c>
      <c r="E27" s="40" t="s">
        <v>99</v>
      </c>
      <c r="F27">
        <v>38.93</v>
      </c>
      <c r="G27" s="43">
        <v>20.372105212122822</v>
      </c>
      <c r="H27" s="43">
        <f t="shared" si="2"/>
        <v>59.302105212122825</v>
      </c>
      <c r="I27" s="43">
        <v>0</v>
      </c>
      <c r="J27" s="43">
        <v>8.843223223823264</v>
      </c>
      <c r="K27" s="43">
        <f t="shared" si="3"/>
        <v>8.843223223823264</v>
      </c>
      <c r="L27" s="43">
        <f t="shared" si="0"/>
        <v>-38.93</v>
      </c>
      <c r="M27" s="43">
        <f t="shared" si="1"/>
        <v>-11.528881988299558</v>
      </c>
      <c r="N27" s="43">
        <f t="shared" si="4"/>
        <v>-50.45888198829956</v>
      </c>
    </row>
    <row r="28" spans="1:14" ht="12.75">
      <c r="A28" s="38" t="s">
        <v>130</v>
      </c>
      <c r="B28" s="38" t="s">
        <v>131</v>
      </c>
      <c r="C28" s="39" t="s">
        <v>144</v>
      </c>
      <c r="D28" s="39" t="s">
        <v>145</v>
      </c>
      <c r="E28" s="40" t="s">
        <v>99</v>
      </c>
      <c r="F28">
        <v>28.05</v>
      </c>
      <c r="G28" s="43">
        <v>56.01372492404569</v>
      </c>
      <c r="H28" s="43">
        <f t="shared" si="2"/>
        <v>84.06372492404569</v>
      </c>
      <c r="I28" s="43">
        <v>0</v>
      </c>
      <c r="J28" s="43">
        <v>50.474658048836154</v>
      </c>
      <c r="K28" s="43">
        <f t="shared" si="3"/>
        <v>50.474658048836154</v>
      </c>
      <c r="L28" s="43">
        <f t="shared" si="0"/>
        <v>-28.05</v>
      </c>
      <c r="M28" s="43">
        <f t="shared" si="1"/>
        <v>-5.539066875209535</v>
      </c>
      <c r="N28" s="43">
        <f t="shared" si="4"/>
        <v>-33.58906687520954</v>
      </c>
    </row>
    <row r="29" spans="1:14" ht="12.75">
      <c r="A29" s="38" t="s">
        <v>130</v>
      </c>
      <c r="B29" s="38" t="s">
        <v>131</v>
      </c>
      <c r="C29" s="39" t="s">
        <v>146</v>
      </c>
      <c r="D29" s="39" t="s">
        <v>147</v>
      </c>
      <c r="E29" s="40" t="s">
        <v>104</v>
      </c>
      <c r="F29">
        <v>0</v>
      </c>
      <c r="G29" s="43">
        <v>0.9083704989313184</v>
      </c>
      <c r="H29" s="43">
        <f t="shared" si="2"/>
        <v>0.9083704989313184</v>
      </c>
      <c r="I29" s="43">
        <v>0</v>
      </c>
      <c r="J29" s="43">
        <v>0</v>
      </c>
      <c r="K29" s="43">
        <f t="shared" si="3"/>
        <v>0</v>
      </c>
      <c r="L29" s="43">
        <f t="shared" si="0"/>
        <v>0</v>
      </c>
      <c r="M29" s="43">
        <f t="shared" si="1"/>
        <v>-0.9083704989313184</v>
      </c>
      <c r="N29" s="43">
        <f t="shared" si="4"/>
        <v>-0.9083704989313184</v>
      </c>
    </row>
    <row r="30" spans="1:14" ht="12.75">
      <c r="A30" s="38" t="s">
        <v>130</v>
      </c>
      <c r="B30" s="38" t="s">
        <v>131</v>
      </c>
      <c r="C30" s="39" t="s">
        <v>148</v>
      </c>
      <c r="D30" s="39" t="s">
        <v>149</v>
      </c>
      <c r="E30" s="40" t="s">
        <v>99</v>
      </c>
      <c r="F30">
        <v>63.6</v>
      </c>
      <c r="G30" s="43">
        <v>20.311147827581717</v>
      </c>
      <c r="H30" s="43">
        <f t="shared" si="2"/>
        <v>83.91114782758171</v>
      </c>
      <c r="I30" s="43">
        <v>0</v>
      </c>
      <c r="J30" s="43">
        <v>0</v>
      </c>
      <c r="K30" s="43">
        <f t="shared" si="3"/>
        <v>0</v>
      </c>
      <c r="L30" s="43">
        <f t="shared" si="0"/>
        <v>-63.6</v>
      </c>
      <c r="M30" s="43">
        <f t="shared" si="1"/>
        <v>-20.311147827581717</v>
      </c>
      <c r="N30" s="43">
        <f t="shared" si="4"/>
        <v>-83.91114782758171</v>
      </c>
    </row>
    <row r="31" spans="1:14" ht="12.75">
      <c r="A31" s="38" t="s">
        <v>150</v>
      </c>
      <c r="B31" s="38" t="s">
        <v>151</v>
      </c>
      <c r="C31" s="39" t="s">
        <v>152</v>
      </c>
      <c r="D31" s="39" t="s">
        <v>153</v>
      </c>
      <c r="E31" s="40" t="s">
        <v>109</v>
      </c>
      <c r="F31">
        <v>37.93</v>
      </c>
      <c r="G31" s="43">
        <v>32.148979150023095</v>
      </c>
      <c r="H31" s="43">
        <f t="shared" si="2"/>
        <v>70.07897915002309</v>
      </c>
      <c r="I31" s="43">
        <v>0</v>
      </c>
      <c r="J31" s="43">
        <v>28.56469121893184</v>
      </c>
      <c r="K31" s="43">
        <f t="shared" si="3"/>
        <v>28.56469121893184</v>
      </c>
      <c r="L31" s="43">
        <f t="shared" si="0"/>
        <v>-37.93</v>
      </c>
      <c r="M31" s="43">
        <f t="shared" si="1"/>
        <v>-3.5842879310912537</v>
      </c>
      <c r="N31" s="43">
        <f t="shared" si="4"/>
        <v>-41.51428793109125</v>
      </c>
    </row>
    <row r="32" spans="1:14" ht="12.75">
      <c r="A32" s="38" t="s">
        <v>154</v>
      </c>
      <c r="B32" s="38" t="s">
        <v>155</v>
      </c>
      <c r="C32" s="39" t="s">
        <v>156</v>
      </c>
      <c r="D32" s="39" t="s">
        <v>157</v>
      </c>
      <c r="E32" s="40" t="s">
        <v>99</v>
      </c>
      <c r="F32">
        <v>25.31</v>
      </c>
      <c r="G32" s="43">
        <v>19.459512531796218</v>
      </c>
      <c r="H32" s="43">
        <f t="shared" si="2"/>
        <v>44.76951253179622</v>
      </c>
      <c r="I32" s="43">
        <v>0</v>
      </c>
      <c r="J32" s="43">
        <v>17.148496157093255</v>
      </c>
      <c r="K32" s="43">
        <f t="shared" si="3"/>
        <v>17.148496157093255</v>
      </c>
      <c r="L32" s="43">
        <f t="shared" si="0"/>
        <v>-25.31</v>
      </c>
      <c r="M32" s="43">
        <f t="shared" si="1"/>
        <v>-2.3110163747029624</v>
      </c>
      <c r="N32" s="43">
        <f t="shared" si="4"/>
        <v>-27.62101637470296</v>
      </c>
    </row>
    <row r="33" spans="1:5" ht="12.75">
      <c r="A33" s="38"/>
      <c r="B33" s="38"/>
      <c r="C33" s="39"/>
      <c r="D33" s="39"/>
      <c r="E33" s="40"/>
    </row>
    <row r="34" spans="1:5" ht="12.75">
      <c r="A34" s="38"/>
      <c r="B34" s="38"/>
      <c r="C34" s="39"/>
      <c r="D34" s="39"/>
      <c r="E34" s="40"/>
    </row>
    <row r="35" spans="1:5" ht="12.75">
      <c r="A35" s="38"/>
      <c r="B35" s="38"/>
      <c r="C35" s="39"/>
      <c r="D35" s="39"/>
      <c r="E35" s="40"/>
    </row>
    <row r="36" spans="1:5" ht="12.75">
      <c r="A36" s="38"/>
      <c r="B36" s="38"/>
      <c r="C36" s="39"/>
      <c r="D36" s="39"/>
      <c r="E36" s="40"/>
    </row>
  </sheetData>
  <mergeCells count="4">
    <mergeCell ref="F5:H5"/>
    <mergeCell ref="I5:K5"/>
    <mergeCell ref="L5:N5"/>
    <mergeCell ref="B3:N3"/>
  </mergeCells>
  <printOptions/>
  <pageMargins left="0.75" right="0.75" top="1" bottom="1" header="0.5" footer="0.5"/>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9.33203125" defaultRowHeight="12.75"/>
  <sheetData/>
  <printOptions/>
  <pageMargins left="0.75" right="0.75" top="1" bottom="1" header="0.5" footer="0.5"/>
  <pageSetup fitToHeight="1" fitToWidth="1" horizontalDpi="600" verticalDpi="600" orientation="landscape" scale="65" r:id="rId3"/>
  <legacyDrawing r:id="rId2"/>
  <oleObjects>
    <oleObject progId="AcroExch.Document.7" shapeId="1409080" r:id="rId1"/>
  </oleObjects>
</worksheet>
</file>

<file path=xl/worksheets/sheet2.xml><?xml version="1.0" encoding="utf-8"?>
<worksheet xmlns="http://schemas.openxmlformats.org/spreadsheetml/2006/main" xmlns:r="http://schemas.openxmlformats.org/officeDocument/2006/relationships">
  <sheetPr>
    <pageSetUpPr fitToPage="1"/>
  </sheetPr>
  <dimension ref="A5:K67"/>
  <sheetViews>
    <sheetView workbookViewId="0" topLeftCell="A2">
      <selection activeCell="E29" sqref="E29"/>
    </sheetView>
  </sheetViews>
  <sheetFormatPr defaultColWidth="9.33203125" defaultRowHeight="12.75"/>
  <cols>
    <col min="1" max="1" width="2.33203125" style="0" customWidth="1"/>
    <col min="2" max="2" width="42.83203125" style="0" customWidth="1"/>
    <col min="3" max="3" width="13.33203125" style="0" customWidth="1"/>
    <col min="4" max="4" width="16.83203125" style="0" bestFit="1" customWidth="1"/>
    <col min="5" max="5" width="19.83203125" style="0" bestFit="1" customWidth="1"/>
    <col min="6" max="6" width="22.83203125" style="12" customWidth="1"/>
    <col min="7" max="7" width="20.66015625" style="0" customWidth="1"/>
    <col min="8" max="10" width="11.5" style="0" bestFit="1" customWidth="1"/>
  </cols>
  <sheetData>
    <row r="4" ht="13.5" thickBot="1"/>
    <row r="5" spans="2:6" ht="16.5" thickBot="1">
      <c r="B5" s="102" t="s">
        <v>45</v>
      </c>
      <c r="C5" s="103"/>
      <c r="D5" s="103"/>
      <c r="E5" s="103"/>
      <c r="F5" s="104"/>
    </row>
    <row r="7" spans="1:6" ht="12.75">
      <c r="A7" s="4" t="s">
        <v>6</v>
      </c>
      <c r="B7" s="4"/>
      <c r="C7" s="8" t="s">
        <v>1</v>
      </c>
      <c r="D7" s="8" t="s">
        <v>32</v>
      </c>
      <c r="E7" s="8" t="s">
        <v>33</v>
      </c>
      <c r="F7" s="17" t="s">
        <v>27</v>
      </c>
    </row>
    <row r="8" spans="6:10" ht="12.75">
      <c r="F8" s="18"/>
      <c r="H8" s="1"/>
      <c r="J8" s="1"/>
    </row>
    <row r="9" spans="2:6" ht="12.75">
      <c r="B9" t="s">
        <v>0</v>
      </c>
      <c r="C9" s="95" t="s">
        <v>46</v>
      </c>
      <c r="D9" s="96"/>
      <c r="E9" s="96"/>
      <c r="F9" s="97"/>
    </row>
    <row r="10" spans="3:6" ht="12.75">
      <c r="C10" s="5" t="s">
        <v>30</v>
      </c>
      <c r="D10" s="6">
        <v>21290</v>
      </c>
      <c r="E10" s="2">
        <v>0.1</v>
      </c>
      <c r="F10" s="12">
        <v>399425.6577864289</v>
      </c>
    </row>
    <row r="11" spans="3:6" ht="12.75">
      <c r="C11" s="5" t="s">
        <v>31</v>
      </c>
      <c r="D11" s="6">
        <v>236552</v>
      </c>
      <c r="E11" s="2">
        <v>0.1</v>
      </c>
      <c r="F11" s="12">
        <v>2420991.6513941884</v>
      </c>
    </row>
    <row r="13" spans="2:11" ht="12.75">
      <c r="B13" t="s">
        <v>2</v>
      </c>
      <c r="C13" s="95" t="s">
        <v>47</v>
      </c>
      <c r="D13" s="96"/>
      <c r="E13" s="96"/>
      <c r="F13" s="97"/>
      <c r="K13" s="2"/>
    </row>
    <row r="14" spans="3:11" ht="12.75">
      <c r="C14" s="5" t="s">
        <v>30</v>
      </c>
      <c r="D14" s="6">
        <v>4579</v>
      </c>
      <c r="E14" s="2">
        <v>0.1</v>
      </c>
      <c r="F14" s="12">
        <v>22244568.06667584</v>
      </c>
      <c r="K14" s="2"/>
    </row>
    <row r="15" spans="3:11" ht="12.75">
      <c r="C15" s="5" t="s">
        <v>31</v>
      </c>
      <c r="D15" s="6">
        <v>5861</v>
      </c>
      <c r="E15" s="2">
        <v>0.1</v>
      </c>
      <c r="F15" s="12">
        <v>26786911.713888824</v>
      </c>
      <c r="K15" s="2"/>
    </row>
    <row r="16" ht="12.75">
      <c r="K16" s="2"/>
    </row>
    <row r="17" spans="2:11" ht="12.75">
      <c r="B17" t="s">
        <v>16</v>
      </c>
      <c r="C17" s="95" t="s">
        <v>48</v>
      </c>
      <c r="D17" s="96"/>
      <c r="E17" s="96"/>
      <c r="F17" s="97"/>
      <c r="K17" s="2"/>
    </row>
    <row r="18" spans="4:11" ht="12.75">
      <c r="D18" s="7">
        <v>0.03</v>
      </c>
      <c r="E18" s="2">
        <v>0.01</v>
      </c>
      <c r="F18" s="12">
        <v>5062460</v>
      </c>
      <c r="K18" s="2"/>
    </row>
    <row r="19" ht="12.75">
      <c r="K19" s="2"/>
    </row>
    <row r="20" spans="2:6" ht="12.75">
      <c r="B20" t="s">
        <v>3</v>
      </c>
      <c r="C20" s="95" t="s">
        <v>49</v>
      </c>
      <c r="D20" s="96"/>
      <c r="E20" s="96"/>
      <c r="F20" s="97"/>
    </row>
    <row r="21" spans="3:6" ht="12.75">
      <c r="C21" s="5" t="s">
        <v>30</v>
      </c>
      <c r="D21" s="9">
        <v>0.2</v>
      </c>
      <c r="E21" s="10">
        <v>0.01</v>
      </c>
      <c r="F21" s="12">
        <v>-233173.5275708437</v>
      </c>
    </row>
    <row r="22" spans="3:6" ht="12.75">
      <c r="C22" s="5" t="s">
        <v>31</v>
      </c>
      <c r="D22" s="9">
        <v>0.5</v>
      </c>
      <c r="E22" s="10">
        <v>0.01</v>
      </c>
      <c r="F22" s="12">
        <v>-167578.42194968462</v>
      </c>
    </row>
    <row r="24" spans="2:9" ht="12.75">
      <c r="B24" t="s">
        <v>4</v>
      </c>
      <c r="C24" s="95" t="s">
        <v>5</v>
      </c>
      <c r="D24" s="96"/>
      <c r="E24" s="96"/>
      <c r="F24" s="97"/>
      <c r="I24" s="3"/>
    </row>
    <row r="25" spans="3:9" ht="12.75">
      <c r="C25" s="5" t="s">
        <v>30</v>
      </c>
      <c r="D25" s="11">
        <v>1000</v>
      </c>
      <c r="E25" s="5" t="s">
        <v>40</v>
      </c>
      <c r="F25" s="12">
        <v>4660299.9831908345</v>
      </c>
      <c r="I25" s="3"/>
    </row>
    <row r="26" spans="3:9" ht="12.75">
      <c r="C26" s="5" t="s">
        <v>31</v>
      </c>
      <c r="D26" s="11">
        <v>800</v>
      </c>
      <c r="E26" s="5" t="s">
        <v>40</v>
      </c>
      <c r="F26" s="12">
        <v>8254241.007656157</v>
      </c>
      <c r="I26" s="3"/>
    </row>
    <row r="27" ht="12.75">
      <c r="I27" s="3"/>
    </row>
    <row r="28" spans="2:9" ht="12.75">
      <c r="B28" t="s">
        <v>17</v>
      </c>
      <c r="C28" s="95" t="s">
        <v>50</v>
      </c>
      <c r="D28" s="96"/>
      <c r="E28" s="96"/>
      <c r="F28" s="97"/>
      <c r="I28" s="3"/>
    </row>
    <row r="29" spans="4:9" ht="12.75">
      <c r="D29" s="12">
        <v>38404038</v>
      </c>
      <c r="E29" s="2">
        <v>0.1</v>
      </c>
      <c r="F29" s="12">
        <f>3840404+790833</f>
        <v>4631237</v>
      </c>
      <c r="I29" s="3"/>
    </row>
    <row r="30" ht="12.75">
      <c r="I30" s="3"/>
    </row>
    <row r="31" spans="2:9" ht="12.75">
      <c r="B31" t="s">
        <v>19</v>
      </c>
      <c r="C31" s="95" t="s">
        <v>26</v>
      </c>
      <c r="D31" s="96"/>
      <c r="E31" s="96"/>
      <c r="F31" s="97"/>
      <c r="I31" s="3"/>
    </row>
    <row r="32" spans="3:9" ht="12.75">
      <c r="C32" t="s">
        <v>34</v>
      </c>
      <c r="D32" s="13">
        <v>3036</v>
      </c>
      <c r="E32" s="1">
        <v>10</v>
      </c>
      <c r="F32" s="12">
        <f>+E32*D33</f>
        <v>124991.64000000007</v>
      </c>
      <c r="I32" s="3"/>
    </row>
    <row r="33" spans="3:9" ht="12.75">
      <c r="C33" t="s">
        <v>35</v>
      </c>
      <c r="D33" s="14">
        <v>12499.164000000008</v>
      </c>
      <c r="I33" s="3"/>
    </row>
    <row r="34" ht="12.75">
      <c r="I34" s="3"/>
    </row>
    <row r="35" spans="2:9" ht="12.75">
      <c r="B35" t="s">
        <v>20</v>
      </c>
      <c r="C35" s="95" t="s">
        <v>25</v>
      </c>
      <c r="D35" s="96"/>
      <c r="E35" s="96"/>
      <c r="F35" s="97"/>
      <c r="I35" s="3"/>
    </row>
    <row r="36" spans="3:9" ht="12.75">
      <c r="C36" t="s">
        <v>36</v>
      </c>
      <c r="D36" s="13">
        <v>200</v>
      </c>
      <c r="E36" s="12">
        <v>10</v>
      </c>
      <c r="F36" s="12">
        <f>+E36*D37</f>
        <v>164690</v>
      </c>
      <c r="I36" s="3"/>
    </row>
    <row r="37" spans="3:9" ht="12.75">
      <c r="C37" t="s">
        <v>37</v>
      </c>
      <c r="D37" s="15">
        <v>16469</v>
      </c>
      <c r="I37" s="3"/>
    </row>
    <row r="38" ht="12.75">
      <c r="I38" s="3"/>
    </row>
    <row r="39" spans="2:9" ht="28.5" customHeight="1">
      <c r="B39" t="s">
        <v>21</v>
      </c>
      <c r="C39" s="98" t="s">
        <v>24</v>
      </c>
      <c r="D39" s="99"/>
      <c r="E39" s="99"/>
      <c r="F39" s="100"/>
      <c r="I39" s="3"/>
    </row>
    <row r="40" spans="4:9" ht="12.75">
      <c r="D40" s="12">
        <v>5000000</v>
      </c>
      <c r="E40" s="19">
        <v>0.1</v>
      </c>
      <c r="F40" s="12">
        <f>+E40*D40</f>
        <v>500000</v>
      </c>
      <c r="I40" s="3"/>
    </row>
    <row r="41" ht="12.75">
      <c r="I41" s="3"/>
    </row>
    <row r="42" spans="2:9" ht="12.75">
      <c r="B42" t="s">
        <v>22</v>
      </c>
      <c r="C42" s="95" t="s">
        <v>23</v>
      </c>
      <c r="D42" s="96"/>
      <c r="E42" s="96"/>
      <c r="F42" s="97"/>
      <c r="I42" s="3"/>
    </row>
    <row r="43" spans="3:9" ht="12.75">
      <c r="C43" t="s">
        <v>38</v>
      </c>
      <c r="D43" s="10">
        <v>20.4</v>
      </c>
      <c r="E43" s="20">
        <v>1</v>
      </c>
      <c r="F43" s="12">
        <v>148634.9999999986</v>
      </c>
      <c r="I43" s="3"/>
    </row>
    <row r="44" spans="3:6" ht="12.75">
      <c r="C44" t="s">
        <v>39</v>
      </c>
      <c r="D44" s="12">
        <v>100</v>
      </c>
      <c r="E44" s="20">
        <v>500</v>
      </c>
      <c r="F44" s="12">
        <v>22989.59999999823</v>
      </c>
    </row>
    <row r="45" ht="12.75">
      <c r="D45" s="12"/>
    </row>
    <row r="46" spans="1:6" ht="12.75">
      <c r="A46" s="4"/>
      <c r="B46" s="4"/>
      <c r="C46" s="8"/>
      <c r="D46" s="8"/>
      <c r="E46" s="8"/>
      <c r="F46" s="17"/>
    </row>
    <row r="48" spans="4:5" ht="12.75">
      <c r="D48" s="2"/>
      <c r="E48" s="19"/>
    </row>
    <row r="51" ht="12.75">
      <c r="D51" s="7"/>
    </row>
    <row r="54" spans="3:4" ht="12.75">
      <c r="C54" s="5"/>
      <c r="D54" s="10"/>
    </row>
    <row r="55" spans="3:4" ht="12.75">
      <c r="C55" s="5"/>
      <c r="D55" s="10"/>
    </row>
    <row r="58" spans="4:5" ht="12.75">
      <c r="D58" s="16"/>
      <c r="E58" s="2"/>
    </row>
    <row r="61" spans="4:5" ht="12.75">
      <c r="D61" s="19"/>
      <c r="E61" s="19"/>
    </row>
    <row r="64" spans="4:5" ht="12.75">
      <c r="D64" s="12"/>
      <c r="E64" s="19"/>
    </row>
    <row r="66" spans="3:6" ht="27" customHeight="1">
      <c r="C66" s="101"/>
      <c r="D66" s="101"/>
      <c r="E66" s="101"/>
      <c r="F66" s="101"/>
    </row>
    <row r="67" spans="4:5" ht="12.75">
      <c r="D67" s="12"/>
      <c r="E67" s="19"/>
    </row>
  </sheetData>
  <mergeCells count="12">
    <mergeCell ref="C66:F66"/>
    <mergeCell ref="B5:F5"/>
    <mergeCell ref="C9:F9"/>
    <mergeCell ref="C13:F13"/>
    <mergeCell ref="C17:F17"/>
    <mergeCell ref="C20:F20"/>
    <mergeCell ref="C24:F24"/>
    <mergeCell ref="C28:F28"/>
    <mergeCell ref="C31:F31"/>
    <mergeCell ref="C35:F35"/>
    <mergeCell ref="C39:F39"/>
    <mergeCell ref="C42:F42"/>
  </mergeCells>
  <printOptions horizontalCentered="1" verticalCentered="1"/>
  <pageMargins left="0.75" right="0.75" top="0.5" bottom="0.5" header="0.5" footer="0.5"/>
  <pageSetup fitToHeight="1" fitToWidth="1" horizontalDpi="600" verticalDpi="600" orientation="landscape" scale="8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4:F26"/>
  <sheetViews>
    <sheetView workbookViewId="0" topLeftCell="A1">
      <selection activeCell="A1" sqref="A1:F26"/>
    </sheetView>
  </sheetViews>
  <sheetFormatPr defaultColWidth="9.33203125" defaultRowHeight="12.75"/>
  <cols>
    <col min="1" max="1" width="3.5" style="0" customWidth="1"/>
    <col min="2" max="2" width="31.16015625" style="0" bestFit="1" customWidth="1"/>
    <col min="4" max="4" width="25.16015625" style="0" customWidth="1"/>
    <col min="5" max="5" width="12.33203125" style="0" bestFit="1" customWidth="1"/>
    <col min="6" max="6" width="23.5" style="0" bestFit="1" customWidth="1"/>
  </cols>
  <sheetData>
    <row r="4" spans="1:6" ht="12.75">
      <c r="A4" s="4" t="s">
        <v>7</v>
      </c>
      <c r="B4" s="4"/>
      <c r="C4" s="8" t="s">
        <v>1</v>
      </c>
      <c r="D4" s="8" t="s">
        <v>32</v>
      </c>
      <c r="E4" s="8" t="s">
        <v>33</v>
      </c>
      <c r="F4" s="17" t="s">
        <v>27</v>
      </c>
    </row>
    <row r="5" spans="1:6" ht="12.75">
      <c r="A5" s="23"/>
      <c r="B5" s="23"/>
      <c r="C5" s="24"/>
      <c r="D5" s="24"/>
      <c r="E5" s="24"/>
      <c r="F5" s="25"/>
    </row>
    <row r="6" spans="2:6" ht="12.75">
      <c r="B6" t="s">
        <v>8</v>
      </c>
      <c r="C6" s="95" t="s">
        <v>10</v>
      </c>
      <c r="D6" s="96"/>
      <c r="E6" s="96"/>
      <c r="F6" s="97"/>
    </row>
    <row r="7" spans="4:6" ht="12.75">
      <c r="D7" s="2">
        <v>0.447</v>
      </c>
      <c r="E7" s="19">
        <v>0.01</v>
      </c>
      <c r="F7" s="12">
        <v>4028148.240539074</v>
      </c>
    </row>
    <row r="8" ht="12.75">
      <c r="F8" s="12"/>
    </row>
    <row r="9" spans="2:6" ht="12.75">
      <c r="B9" t="s">
        <v>9</v>
      </c>
      <c r="C9" s="95" t="s">
        <v>11</v>
      </c>
      <c r="D9" s="96"/>
      <c r="E9" s="96"/>
      <c r="F9" s="97"/>
    </row>
    <row r="10" spans="4:6" ht="12.75">
      <c r="D10" s="7">
        <f>0.8-D7</f>
        <v>0.35300000000000004</v>
      </c>
      <c r="F10" s="12"/>
    </row>
    <row r="11" ht="12.75">
      <c r="F11" s="12"/>
    </row>
    <row r="12" spans="2:6" ht="12.75">
      <c r="B12" t="s">
        <v>12</v>
      </c>
      <c r="C12" s="95" t="s">
        <v>13</v>
      </c>
      <c r="D12" s="96"/>
      <c r="E12" s="96"/>
      <c r="F12" s="97"/>
    </row>
    <row r="13" spans="3:6" ht="12.75">
      <c r="C13" s="5" t="s">
        <v>30</v>
      </c>
      <c r="D13" s="10">
        <v>20.847938930560076</v>
      </c>
      <c r="F13" s="12"/>
    </row>
    <row r="14" spans="3:6" ht="12.75">
      <c r="C14" s="5" t="s">
        <v>31</v>
      </c>
      <c r="D14" s="10">
        <v>32.2236054641868</v>
      </c>
      <c r="F14" s="12"/>
    </row>
    <row r="15" ht="12.75">
      <c r="F15" s="12"/>
    </row>
    <row r="16" spans="2:6" ht="12.75">
      <c r="B16" t="s">
        <v>14</v>
      </c>
      <c r="C16" s="95" t="s">
        <v>15</v>
      </c>
      <c r="D16" s="96"/>
      <c r="E16" s="96"/>
      <c r="F16" s="97"/>
    </row>
    <row r="17" spans="4:6" ht="12.75">
      <c r="D17" s="16">
        <v>1.93</v>
      </c>
      <c r="E17" s="2">
        <v>0.01</v>
      </c>
      <c r="F17" s="12">
        <v>551934.6199119687</v>
      </c>
    </row>
    <row r="18" ht="12.75">
      <c r="F18" s="12"/>
    </row>
    <row r="19" spans="2:6" ht="12.75">
      <c r="B19" t="s">
        <v>18</v>
      </c>
      <c r="C19" s="95" t="s">
        <v>51</v>
      </c>
      <c r="D19" s="96"/>
      <c r="E19" s="96"/>
      <c r="F19" s="97"/>
    </row>
    <row r="20" spans="4:6" ht="12.75">
      <c r="D20" s="19">
        <v>0.4</v>
      </c>
      <c r="E20" s="19">
        <v>0.1</v>
      </c>
      <c r="F20" s="12">
        <v>2669325.645568371</v>
      </c>
    </row>
    <row r="21" ht="12.75">
      <c r="F21" s="12"/>
    </row>
    <row r="22" spans="2:6" ht="12.75">
      <c r="B22" t="s">
        <v>28</v>
      </c>
      <c r="C22" s="95" t="s">
        <v>52</v>
      </c>
      <c r="D22" s="96"/>
      <c r="E22" s="96"/>
      <c r="F22" s="97"/>
    </row>
    <row r="23" spans="4:6" ht="12.75">
      <c r="D23" s="12">
        <v>59220325.72000007</v>
      </c>
      <c r="E23" s="19">
        <v>0.1</v>
      </c>
      <c r="F23" s="12">
        <v>-2347598.5627070665</v>
      </c>
    </row>
    <row r="24" ht="12.75">
      <c r="F24" s="12"/>
    </row>
    <row r="25" spans="2:6" ht="27.75" customHeight="1">
      <c r="B25" t="s">
        <v>29</v>
      </c>
      <c r="C25" s="98" t="s">
        <v>53</v>
      </c>
      <c r="D25" s="99"/>
      <c r="E25" s="99"/>
      <c r="F25" s="100"/>
    </row>
    <row r="26" spans="4:6" ht="12.75">
      <c r="D26" s="12">
        <v>12786446.269999996</v>
      </c>
      <c r="E26" s="19">
        <v>0.1</v>
      </c>
      <c r="F26" s="12">
        <v>-315793.45583462715</v>
      </c>
    </row>
  </sheetData>
  <mergeCells count="7">
    <mergeCell ref="C25:F25"/>
    <mergeCell ref="C6:F6"/>
    <mergeCell ref="C9:F9"/>
    <mergeCell ref="C12:F12"/>
    <mergeCell ref="C16:F16"/>
    <mergeCell ref="C19:F19"/>
    <mergeCell ref="C22:F22"/>
  </mergeCells>
  <printOptions horizontalCentered="1" verticalCentered="1"/>
  <pageMargins left="0.75" right="0.75" top="1" bottom="1" header="0.5" footer="0.5"/>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4:K37"/>
  <sheetViews>
    <sheetView workbookViewId="0" topLeftCell="A23">
      <selection activeCell="F37" sqref="F37"/>
    </sheetView>
  </sheetViews>
  <sheetFormatPr defaultColWidth="9.33203125" defaultRowHeight="12.75"/>
  <cols>
    <col min="3" max="3" width="5.33203125" style="0" customWidth="1"/>
    <col min="4" max="4" width="4.33203125" style="0" customWidth="1"/>
  </cols>
  <sheetData>
    <row r="4" spans="1:11" ht="15.75">
      <c r="A4" s="106" t="s">
        <v>67</v>
      </c>
      <c r="B4" s="106"/>
      <c r="C4" s="106"/>
      <c r="D4" s="106"/>
      <c r="E4" s="106"/>
      <c r="F4" s="106"/>
      <c r="G4" s="106"/>
      <c r="H4" s="106"/>
      <c r="I4" s="106"/>
      <c r="J4" s="106"/>
      <c r="K4" s="106"/>
    </row>
    <row r="6" ht="12.75">
      <c r="B6" t="s">
        <v>68</v>
      </c>
    </row>
    <row r="8" spans="2:11" ht="60" customHeight="1">
      <c r="B8" s="101" t="s">
        <v>166</v>
      </c>
      <c r="C8" s="101"/>
      <c r="D8" s="101"/>
      <c r="E8" s="101"/>
      <c r="F8" s="101"/>
      <c r="G8" s="101"/>
      <c r="H8" s="101"/>
      <c r="I8" s="101"/>
      <c r="J8" s="101"/>
      <c r="K8" s="101"/>
    </row>
    <row r="10" spans="2:11" ht="42.75" customHeight="1">
      <c r="B10" s="101" t="s">
        <v>69</v>
      </c>
      <c r="C10" s="101"/>
      <c r="D10" s="101"/>
      <c r="E10" s="101"/>
      <c r="F10" s="101"/>
      <c r="G10" s="101"/>
      <c r="H10" s="101"/>
      <c r="I10" s="101"/>
      <c r="J10" s="101"/>
      <c r="K10" s="101"/>
    </row>
    <row r="12" spans="2:11" ht="28.5" customHeight="1">
      <c r="B12" s="101" t="s">
        <v>70</v>
      </c>
      <c r="C12" s="101"/>
      <c r="D12" s="101"/>
      <c r="E12" s="101"/>
      <c r="F12" s="101"/>
      <c r="G12" s="101"/>
      <c r="H12" s="101"/>
      <c r="I12" s="101"/>
      <c r="J12" s="101"/>
      <c r="K12" s="101"/>
    </row>
    <row r="14" ht="12.75">
      <c r="B14" t="s">
        <v>71</v>
      </c>
    </row>
    <row r="16" spans="2:11" ht="32.25" customHeight="1">
      <c r="B16" s="101" t="s">
        <v>72</v>
      </c>
      <c r="C16" s="101"/>
      <c r="D16" s="101"/>
      <c r="E16" s="101"/>
      <c r="F16" s="101"/>
      <c r="G16" s="101"/>
      <c r="H16" s="101"/>
      <c r="I16" s="101"/>
      <c r="J16" s="101"/>
      <c r="K16" s="101"/>
    </row>
    <row r="18" spans="3:10" ht="12.75">
      <c r="C18" s="105" t="s">
        <v>81</v>
      </c>
      <c r="D18" s="105"/>
      <c r="E18" s="105"/>
      <c r="F18" s="105"/>
      <c r="G18" s="105"/>
      <c r="H18" s="105"/>
      <c r="I18" s="105"/>
      <c r="J18" s="105"/>
    </row>
    <row r="20" ht="12.75">
      <c r="D20" s="26" t="s">
        <v>73</v>
      </c>
    </row>
    <row r="22" spans="5:11" ht="27.75" customHeight="1">
      <c r="E22" t="s">
        <v>77</v>
      </c>
      <c r="F22" s="101" t="s">
        <v>74</v>
      </c>
      <c r="G22" s="101"/>
      <c r="H22" s="101"/>
      <c r="I22" s="101"/>
      <c r="J22" s="101"/>
      <c r="K22" s="101"/>
    </row>
    <row r="24" spans="5:6" ht="12.75">
      <c r="E24" t="s">
        <v>77</v>
      </c>
      <c r="F24" t="s">
        <v>75</v>
      </c>
    </row>
    <row r="26" spans="5:11" ht="28.5" customHeight="1">
      <c r="E26" t="s">
        <v>78</v>
      </c>
      <c r="F26" s="101" t="s">
        <v>76</v>
      </c>
      <c r="G26" s="101"/>
      <c r="H26" s="101"/>
      <c r="I26" s="101"/>
      <c r="J26" s="101"/>
      <c r="K26" s="101"/>
    </row>
    <row r="28" spans="5:11" ht="28.5" customHeight="1">
      <c r="E28" t="s">
        <v>80</v>
      </c>
      <c r="F28" s="101" t="s">
        <v>79</v>
      </c>
      <c r="G28" s="101"/>
      <c r="H28" s="101"/>
      <c r="I28" s="101"/>
      <c r="J28" s="101"/>
      <c r="K28" s="101"/>
    </row>
    <row r="30" ht="12.75">
      <c r="D30" s="26" t="s">
        <v>167</v>
      </c>
    </row>
    <row r="32" spans="6:11" ht="38.25" customHeight="1">
      <c r="F32" s="101" t="s">
        <v>168</v>
      </c>
      <c r="G32" s="101"/>
      <c r="H32" s="101"/>
      <c r="I32" s="101"/>
      <c r="J32" s="101"/>
      <c r="K32" s="101"/>
    </row>
    <row r="33" spans="5:7" ht="12.75">
      <c r="E33" t="s">
        <v>77</v>
      </c>
      <c r="G33" t="s">
        <v>169</v>
      </c>
    </row>
    <row r="35" spans="5:7" ht="12.75">
      <c r="E35" t="s">
        <v>77</v>
      </c>
      <c r="G35" t="s">
        <v>170</v>
      </c>
    </row>
    <row r="37" spans="5:6" ht="12.75">
      <c r="E37" t="s">
        <v>78</v>
      </c>
      <c r="F37" t="s">
        <v>171</v>
      </c>
    </row>
  </sheetData>
  <mergeCells count="10">
    <mergeCell ref="B8:K8"/>
    <mergeCell ref="A4:K4"/>
    <mergeCell ref="B10:K10"/>
    <mergeCell ref="B12:K12"/>
    <mergeCell ref="F32:K32"/>
    <mergeCell ref="B16:K16"/>
    <mergeCell ref="F26:K26"/>
    <mergeCell ref="F22:K22"/>
    <mergeCell ref="F28:K28"/>
    <mergeCell ref="C18:J18"/>
  </mergeCells>
  <printOptions horizontalCentered="1" verticalCentered="1"/>
  <pageMargins left="0.75" right="0.75" top="1" bottom="1" header="0.5" footer="0.5"/>
  <pageSetup fitToHeight="1" fitToWidth="1" horizontalDpi="600" verticalDpi="600" orientation="portrait" scale="98" r:id="rId2"/>
  <drawing r:id="rId1"/>
</worksheet>
</file>

<file path=xl/worksheets/sheet5.xml><?xml version="1.0" encoding="utf-8"?>
<worksheet xmlns="http://schemas.openxmlformats.org/spreadsheetml/2006/main" xmlns:r="http://schemas.openxmlformats.org/officeDocument/2006/relationships">
  <dimension ref="B5:J23"/>
  <sheetViews>
    <sheetView workbookViewId="0" topLeftCell="A1">
      <selection activeCell="B8" sqref="B8"/>
    </sheetView>
  </sheetViews>
  <sheetFormatPr defaultColWidth="9.33203125" defaultRowHeight="12.75"/>
  <sheetData>
    <row r="5" spans="2:10" ht="15.75">
      <c r="B5" s="106" t="s">
        <v>82</v>
      </c>
      <c r="C5" s="106"/>
      <c r="D5" s="106"/>
      <c r="E5" s="106"/>
      <c r="F5" s="106"/>
      <c r="G5" s="106"/>
      <c r="H5" s="106"/>
      <c r="I5" s="106"/>
      <c r="J5" s="106"/>
    </row>
    <row r="8" ht="12.75">
      <c r="B8" t="s">
        <v>172</v>
      </c>
    </row>
    <row r="10" ht="12.75">
      <c r="C10" t="s">
        <v>83</v>
      </c>
    </row>
    <row r="12" spans="3:10" ht="45" customHeight="1">
      <c r="C12" s="101" t="s">
        <v>84</v>
      </c>
      <c r="D12" s="101"/>
      <c r="E12" s="101"/>
      <c r="F12" s="101"/>
      <c r="G12" s="101"/>
      <c r="H12" s="101"/>
      <c r="I12" s="101"/>
      <c r="J12" s="101"/>
    </row>
    <row r="15" spans="2:10" ht="28.5" customHeight="1">
      <c r="B15" s="101" t="s">
        <v>89</v>
      </c>
      <c r="C15" s="101"/>
      <c r="D15" s="101"/>
      <c r="E15" s="101"/>
      <c r="F15" s="101"/>
      <c r="G15" s="101"/>
      <c r="H15" s="101"/>
      <c r="I15" s="101"/>
      <c r="J15" s="101"/>
    </row>
    <row r="17" ht="12.75">
      <c r="C17" t="s">
        <v>85</v>
      </c>
    </row>
    <row r="19" ht="12.75">
      <c r="C19" t="s">
        <v>86</v>
      </c>
    </row>
    <row r="21" spans="4:10" ht="30" customHeight="1">
      <c r="D21" s="101" t="s">
        <v>87</v>
      </c>
      <c r="E21" s="101"/>
      <c r="F21" s="101"/>
      <c r="G21" s="101"/>
      <c r="H21" s="101"/>
      <c r="I21" s="101"/>
      <c r="J21" s="101"/>
    </row>
    <row r="23" spans="4:10" ht="33" customHeight="1">
      <c r="D23" s="101" t="s">
        <v>88</v>
      </c>
      <c r="E23" s="101"/>
      <c r="F23" s="101"/>
      <c r="G23" s="101"/>
      <c r="H23" s="101"/>
      <c r="I23" s="101"/>
      <c r="J23" s="101"/>
    </row>
  </sheetData>
  <mergeCells count="5">
    <mergeCell ref="B5:J5"/>
    <mergeCell ref="C12:J12"/>
    <mergeCell ref="B15:J15"/>
    <mergeCell ref="D23:J23"/>
    <mergeCell ref="D21:J21"/>
  </mergeCells>
  <printOptions horizontalCentered="1"/>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O432"/>
  <sheetViews>
    <sheetView workbookViewId="0" topLeftCell="L1">
      <selection activeCell="P15" sqref="P15"/>
    </sheetView>
  </sheetViews>
  <sheetFormatPr defaultColWidth="9.33203125" defaultRowHeight="12.75"/>
  <cols>
    <col min="1" max="1" width="25" style="0" bestFit="1" customWidth="1"/>
    <col min="2" max="2" width="11.16015625" style="0" bestFit="1" customWidth="1"/>
    <col min="9" max="9" width="13" style="15" bestFit="1" customWidth="1"/>
    <col min="10" max="10" width="14.16015625" style="15" bestFit="1" customWidth="1"/>
  </cols>
  <sheetData>
    <row r="1" spans="14:15" ht="12.75">
      <c r="N1" s="31" t="s">
        <v>59</v>
      </c>
      <c r="O1" s="31" t="s">
        <v>61</v>
      </c>
    </row>
    <row r="2" spans="9:15" ht="12.75">
      <c r="I2" s="15">
        <v>17027035.365879998</v>
      </c>
      <c r="J2" s="15">
        <v>147971980</v>
      </c>
      <c r="K2" s="27">
        <f>+J2/I2</f>
        <v>8.690413616953949</v>
      </c>
      <c r="M2">
        <v>2</v>
      </c>
      <c r="N2" s="28">
        <v>2</v>
      </c>
      <c r="O2" s="29">
        <v>8</v>
      </c>
    </row>
    <row r="3" spans="1:15" ht="12.75">
      <c r="A3" t="s">
        <v>56</v>
      </c>
      <c r="B3">
        <v>1914810354</v>
      </c>
      <c r="I3" s="15">
        <v>12105993.15688</v>
      </c>
      <c r="J3" s="15">
        <v>93420590</v>
      </c>
      <c r="K3" s="27">
        <f aca="true" t="shared" si="0" ref="K3:K66">+J3/I3</f>
        <v>7.716887725721851</v>
      </c>
      <c r="M3">
        <v>4</v>
      </c>
      <c r="N3" s="28">
        <v>4</v>
      </c>
      <c r="O3" s="29">
        <v>12</v>
      </c>
    </row>
    <row r="4" spans="1:15" ht="12.75">
      <c r="A4" t="s">
        <v>57</v>
      </c>
      <c r="B4">
        <v>177258947</v>
      </c>
      <c r="I4" s="15">
        <v>8525307.147920001</v>
      </c>
      <c r="J4" s="15">
        <v>96535480</v>
      </c>
      <c r="K4" s="27">
        <f t="shared" si="0"/>
        <v>11.323401998900728</v>
      </c>
      <c r="M4">
        <v>6</v>
      </c>
      <c r="N4" s="28">
        <v>6</v>
      </c>
      <c r="O4" s="29">
        <v>22</v>
      </c>
    </row>
    <row r="5" spans="9:15" ht="12.75">
      <c r="I5" s="15">
        <v>8458784.85045</v>
      </c>
      <c r="J5" s="15">
        <v>71650218</v>
      </c>
      <c r="K5" s="27">
        <f t="shared" si="0"/>
        <v>8.470509566889891</v>
      </c>
      <c r="M5">
        <v>8</v>
      </c>
      <c r="N5" s="28">
        <v>8</v>
      </c>
      <c r="O5" s="29">
        <v>47</v>
      </c>
    </row>
    <row r="6" spans="1:15" ht="12.75">
      <c r="A6" t="s">
        <v>58</v>
      </c>
      <c r="B6">
        <f>+B3/B4</f>
        <v>10.802334022665722</v>
      </c>
      <c r="I6" s="15">
        <v>5706928.648050001</v>
      </c>
      <c r="J6" s="15">
        <v>96539611</v>
      </c>
      <c r="K6" s="27">
        <f t="shared" si="0"/>
        <v>16.91621132024957</v>
      </c>
      <c r="M6">
        <v>10</v>
      </c>
      <c r="N6" s="28">
        <v>10</v>
      </c>
      <c r="O6" s="29">
        <v>32</v>
      </c>
    </row>
    <row r="7" spans="9:15" ht="12.75">
      <c r="I7" s="15">
        <v>5474216.163180001</v>
      </c>
      <c r="J7" s="15">
        <v>41728999</v>
      </c>
      <c r="K7" s="27">
        <f t="shared" si="0"/>
        <v>7.62282631085569</v>
      </c>
      <c r="M7">
        <v>12</v>
      </c>
      <c r="N7" s="28">
        <v>12</v>
      </c>
      <c r="O7" s="29">
        <v>28</v>
      </c>
    </row>
    <row r="8" spans="9:15" ht="12.75">
      <c r="I8" s="15">
        <v>4297838.87084</v>
      </c>
      <c r="J8" s="15">
        <v>45268057</v>
      </c>
      <c r="K8" s="27">
        <f t="shared" si="0"/>
        <v>10.532748751270075</v>
      </c>
      <c r="M8">
        <v>14</v>
      </c>
      <c r="N8" s="28">
        <v>14</v>
      </c>
      <c r="O8" s="29">
        <v>25</v>
      </c>
    </row>
    <row r="9" spans="9:15" ht="12.75">
      <c r="I9" s="15">
        <v>3343186.260090001</v>
      </c>
      <c r="J9" s="15">
        <v>27664540</v>
      </c>
      <c r="K9" s="27">
        <f t="shared" si="0"/>
        <v>8.274902397826692</v>
      </c>
      <c r="M9">
        <v>16</v>
      </c>
      <c r="N9" s="28">
        <v>16</v>
      </c>
      <c r="O9" s="29">
        <v>20</v>
      </c>
    </row>
    <row r="10" spans="9:15" ht="12.75">
      <c r="I10" s="15">
        <v>2880418.99334</v>
      </c>
      <c r="J10" s="15">
        <v>23769970</v>
      </c>
      <c r="K10" s="27">
        <f t="shared" si="0"/>
        <v>8.252261235243921</v>
      </c>
      <c r="M10">
        <v>18</v>
      </c>
      <c r="N10" s="28">
        <v>18</v>
      </c>
      <c r="O10" s="29">
        <v>18</v>
      </c>
    </row>
    <row r="11" spans="9:15" ht="12.75">
      <c r="I11" s="15">
        <v>2315081.71155</v>
      </c>
      <c r="J11" s="15">
        <v>5444492</v>
      </c>
      <c r="K11" s="27">
        <f t="shared" si="0"/>
        <v>2.351749388730987</v>
      </c>
      <c r="M11">
        <v>20</v>
      </c>
      <c r="N11" s="28">
        <v>20</v>
      </c>
      <c r="O11" s="29">
        <v>16</v>
      </c>
    </row>
    <row r="12" spans="9:15" ht="12.75">
      <c r="I12" s="15">
        <v>2198558.16308</v>
      </c>
      <c r="J12" s="15">
        <v>15552422</v>
      </c>
      <c r="K12" s="27">
        <f t="shared" si="0"/>
        <v>7.073918835157097</v>
      </c>
      <c r="M12">
        <v>30</v>
      </c>
      <c r="N12" s="28">
        <v>30</v>
      </c>
      <c r="O12" s="29">
        <v>39</v>
      </c>
    </row>
    <row r="13" spans="9:15" ht="12.75">
      <c r="I13" s="15">
        <v>2123193.37886</v>
      </c>
      <c r="J13" s="15">
        <v>25702010</v>
      </c>
      <c r="K13" s="27">
        <f t="shared" si="0"/>
        <v>12.105355195578136</v>
      </c>
      <c r="M13">
        <v>40</v>
      </c>
      <c r="N13" s="28">
        <v>40</v>
      </c>
      <c r="O13" s="29">
        <v>13</v>
      </c>
    </row>
    <row r="14" spans="9:15" ht="12.75">
      <c r="I14" s="15">
        <v>2113441.1351700006</v>
      </c>
      <c r="J14" s="15">
        <v>39127636</v>
      </c>
      <c r="K14" s="27">
        <f t="shared" si="0"/>
        <v>18.513709868173194</v>
      </c>
      <c r="M14">
        <v>50</v>
      </c>
      <c r="N14" s="28">
        <v>50</v>
      </c>
      <c r="O14" s="29">
        <v>7</v>
      </c>
    </row>
    <row r="15" spans="9:15" ht="12.75">
      <c r="I15" s="15">
        <v>2111029.75772</v>
      </c>
      <c r="J15" s="15">
        <v>20479213</v>
      </c>
      <c r="K15" s="27">
        <f t="shared" si="0"/>
        <v>9.701053680133056</v>
      </c>
      <c r="M15">
        <v>60</v>
      </c>
      <c r="N15" s="28">
        <v>60</v>
      </c>
      <c r="O15" s="29">
        <v>10</v>
      </c>
    </row>
    <row r="16" spans="9:15" ht="13.5" thickBot="1">
      <c r="I16" s="15">
        <v>2102175.86475</v>
      </c>
      <c r="J16" s="15">
        <v>13971862</v>
      </c>
      <c r="K16" s="27">
        <f t="shared" si="0"/>
        <v>6.646381130277887</v>
      </c>
      <c r="N16" s="30" t="s">
        <v>60</v>
      </c>
      <c r="O16" s="30">
        <v>19</v>
      </c>
    </row>
    <row r="17" spans="9:11" ht="12.75">
      <c r="I17" s="15">
        <v>2015572.6150200001</v>
      </c>
      <c r="J17" s="15">
        <v>11084010</v>
      </c>
      <c r="K17" s="27">
        <f t="shared" si="0"/>
        <v>5.499186641752431</v>
      </c>
    </row>
    <row r="18" spans="9:11" ht="12.75">
      <c r="I18" s="15">
        <v>1959152.99388</v>
      </c>
      <c r="J18" s="15">
        <v>26359593</v>
      </c>
      <c r="K18" s="27">
        <f t="shared" si="0"/>
        <v>13.454586284145275</v>
      </c>
    </row>
    <row r="19" spans="9:11" ht="12.75">
      <c r="I19" s="15">
        <v>1876796.7787400002</v>
      </c>
      <c r="J19" s="15">
        <v>8534278</v>
      </c>
      <c r="K19" s="27">
        <f t="shared" si="0"/>
        <v>4.5472573784624375</v>
      </c>
    </row>
    <row r="20" spans="9:11" ht="12.75">
      <c r="I20" s="15">
        <v>1858945.4138200004</v>
      </c>
      <c r="J20" s="15">
        <v>11014935</v>
      </c>
      <c r="K20" s="27">
        <f t="shared" si="0"/>
        <v>5.925367640228388</v>
      </c>
    </row>
    <row r="21" spans="9:11" ht="12.75">
      <c r="I21" s="15">
        <v>1795868.2124500002</v>
      </c>
      <c r="J21" s="15">
        <v>18356295</v>
      </c>
      <c r="K21" s="27">
        <f t="shared" si="0"/>
        <v>10.22140426159532</v>
      </c>
    </row>
    <row r="22" spans="9:11" ht="12.75">
      <c r="I22" s="15">
        <v>1653484.1256100002</v>
      </c>
      <c r="J22" s="15">
        <v>10769744</v>
      </c>
      <c r="K22" s="27">
        <f t="shared" si="0"/>
        <v>6.513364013111917</v>
      </c>
    </row>
    <row r="23" spans="9:11" ht="12.75">
      <c r="I23" s="15">
        <v>1639633.5646100002</v>
      </c>
      <c r="J23" s="15">
        <v>16777704</v>
      </c>
      <c r="K23" s="27">
        <f t="shared" si="0"/>
        <v>10.232593649051523</v>
      </c>
    </row>
    <row r="24" spans="9:11" ht="12.75">
      <c r="I24" s="15">
        <v>1629904.1118</v>
      </c>
      <c r="J24" s="15">
        <v>12021547</v>
      </c>
      <c r="K24" s="27">
        <f t="shared" si="0"/>
        <v>7.375616094816701</v>
      </c>
    </row>
    <row r="25" spans="9:11" ht="12.75">
      <c r="I25" s="15">
        <v>1569408.72752</v>
      </c>
      <c r="J25" s="15">
        <v>7377328</v>
      </c>
      <c r="K25" s="27">
        <f t="shared" si="0"/>
        <v>4.700705348859471</v>
      </c>
    </row>
    <row r="26" spans="9:11" ht="12.75">
      <c r="I26" s="15">
        <v>1566439.8516</v>
      </c>
      <c r="J26" s="15">
        <v>11456393</v>
      </c>
      <c r="K26" s="27">
        <f t="shared" si="0"/>
        <v>7.313650114492529</v>
      </c>
    </row>
    <row r="27" spans="9:11" ht="12.75">
      <c r="I27" s="15">
        <v>1517033.6395400001</v>
      </c>
      <c r="J27" s="15">
        <v>9749378</v>
      </c>
      <c r="K27" s="27">
        <f t="shared" si="0"/>
        <v>6.426606336136513</v>
      </c>
    </row>
    <row r="28" spans="9:11" ht="12.75">
      <c r="I28" s="15">
        <v>1459682.60176</v>
      </c>
      <c r="J28" s="15">
        <v>13739203</v>
      </c>
      <c r="K28" s="27">
        <f t="shared" si="0"/>
        <v>9.412459245204452</v>
      </c>
    </row>
    <row r="29" spans="9:11" ht="12.75">
      <c r="I29" s="15">
        <v>1407484.6626100002</v>
      </c>
      <c r="J29" s="15">
        <v>8849212</v>
      </c>
      <c r="K29" s="27">
        <f t="shared" si="0"/>
        <v>6.287252881029814</v>
      </c>
    </row>
    <row r="30" spans="9:11" ht="12.75">
      <c r="I30" s="15">
        <v>1377369.82265</v>
      </c>
      <c r="J30" s="15">
        <v>8315709</v>
      </c>
      <c r="K30" s="27">
        <f t="shared" si="0"/>
        <v>6.037382889659173</v>
      </c>
    </row>
    <row r="31" spans="9:11" ht="12.75">
      <c r="I31" s="15">
        <v>1357125.3451000003</v>
      </c>
      <c r="J31" s="15">
        <v>8286965</v>
      </c>
      <c r="K31" s="27">
        <f t="shared" si="0"/>
        <v>6.106263529688462</v>
      </c>
    </row>
    <row r="32" spans="9:11" ht="12.75">
      <c r="I32" s="15">
        <v>1161142.33588</v>
      </c>
      <c r="J32" s="15">
        <v>11044352</v>
      </c>
      <c r="K32" s="27">
        <f t="shared" si="0"/>
        <v>9.511626317224726</v>
      </c>
    </row>
    <row r="33" spans="9:11" ht="12.75">
      <c r="I33" s="15">
        <v>1161087.80202</v>
      </c>
      <c r="J33" s="15">
        <v>6508351</v>
      </c>
      <c r="K33" s="27">
        <f t="shared" si="0"/>
        <v>5.605390900392813</v>
      </c>
    </row>
    <row r="34" spans="9:11" ht="12.75">
      <c r="I34" s="15">
        <v>1121451.0349700002</v>
      </c>
      <c r="J34" s="15">
        <v>7797350</v>
      </c>
      <c r="K34" s="27">
        <f t="shared" si="0"/>
        <v>6.9529116803647035</v>
      </c>
    </row>
    <row r="35" spans="9:11" ht="12.75">
      <c r="I35" s="15">
        <v>1103722.53895</v>
      </c>
      <c r="J35" s="15">
        <v>3686683</v>
      </c>
      <c r="K35" s="27">
        <f t="shared" si="0"/>
        <v>3.3402262524304684</v>
      </c>
    </row>
    <row r="36" spans="9:11" ht="12.75">
      <c r="I36" s="15">
        <v>1098221.96304</v>
      </c>
      <c r="J36" s="15">
        <v>10415873</v>
      </c>
      <c r="K36" s="27">
        <f t="shared" si="0"/>
        <v>9.484305860326915</v>
      </c>
    </row>
    <row r="37" spans="9:11" ht="12.75">
      <c r="I37" s="15">
        <v>1041377.2047200002</v>
      </c>
      <c r="J37" s="15">
        <v>5702553</v>
      </c>
      <c r="K37" s="27">
        <f t="shared" si="0"/>
        <v>5.475972562250651</v>
      </c>
    </row>
    <row r="38" spans="9:11" ht="12.75">
      <c r="I38" s="15">
        <v>1036157.3806800002</v>
      </c>
      <c r="J38" s="15">
        <v>4796665</v>
      </c>
      <c r="K38" s="27">
        <f t="shared" si="0"/>
        <v>4.629282278385246</v>
      </c>
    </row>
    <row r="39" spans="9:11" ht="12.75">
      <c r="I39" s="15">
        <v>1025996.5912200002</v>
      </c>
      <c r="J39" s="15">
        <v>12180170</v>
      </c>
      <c r="K39" s="27">
        <f t="shared" si="0"/>
        <v>11.871550163258053</v>
      </c>
    </row>
    <row r="40" spans="9:11" ht="12.75">
      <c r="I40" s="15">
        <v>960533.7048000002</v>
      </c>
      <c r="J40" s="15">
        <v>11571712</v>
      </c>
      <c r="K40" s="27">
        <f t="shared" si="0"/>
        <v>12.047169133340752</v>
      </c>
    </row>
    <row r="41" spans="9:11" ht="12.75">
      <c r="I41" s="15">
        <v>946341.3432900002</v>
      </c>
      <c r="J41" s="15">
        <v>14727620</v>
      </c>
      <c r="K41" s="27">
        <f t="shared" si="0"/>
        <v>15.562693212576697</v>
      </c>
    </row>
    <row r="42" spans="9:11" ht="12.75">
      <c r="I42" s="15">
        <v>925077.7156000001</v>
      </c>
      <c r="J42" s="15">
        <v>6718875</v>
      </c>
      <c r="K42" s="27">
        <f t="shared" si="0"/>
        <v>7.263038430930288</v>
      </c>
    </row>
    <row r="43" spans="9:11" ht="12.75">
      <c r="I43" s="15">
        <v>906139.00609</v>
      </c>
      <c r="J43" s="15">
        <v>21873729</v>
      </c>
      <c r="K43" s="27">
        <f t="shared" si="0"/>
        <v>24.139485060228658</v>
      </c>
    </row>
    <row r="44" spans="9:11" ht="12.75">
      <c r="I44" s="15">
        <v>903181.22001</v>
      </c>
      <c r="J44" s="15">
        <v>7197587</v>
      </c>
      <c r="K44" s="27">
        <f t="shared" si="0"/>
        <v>7.969150421352105</v>
      </c>
    </row>
    <row r="45" spans="9:11" ht="12.75">
      <c r="I45" s="15">
        <v>883204.88239</v>
      </c>
      <c r="J45" s="15">
        <v>7616916</v>
      </c>
      <c r="K45" s="27">
        <f t="shared" si="0"/>
        <v>8.624177868433216</v>
      </c>
    </row>
    <row r="46" spans="9:11" ht="12.75">
      <c r="I46" s="15">
        <v>863588.2510400001</v>
      </c>
      <c r="J46" s="15">
        <v>9199419</v>
      </c>
      <c r="K46" s="27">
        <f t="shared" si="0"/>
        <v>10.652552288571949</v>
      </c>
    </row>
    <row r="47" spans="9:11" ht="12.75">
      <c r="I47" s="15">
        <v>846399.5498</v>
      </c>
      <c r="J47" s="15">
        <v>83232133</v>
      </c>
      <c r="K47" s="27">
        <f t="shared" si="0"/>
        <v>98.33669337332154</v>
      </c>
    </row>
    <row r="48" spans="9:11" ht="12.75">
      <c r="I48" s="15">
        <v>807530.0949700001</v>
      </c>
      <c r="J48" s="15">
        <v>12870268</v>
      </c>
      <c r="K48" s="27">
        <f t="shared" si="0"/>
        <v>15.93781839236361</v>
      </c>
    </row>
    <row r="49" spans="9:11" ht="12.75">
      <c r="I49" s="15">
        <v>773892.8564800001</v>
      </c>
      <c r="J49" s="15">
        <v>5895936</v>
      </c>
      <c r="K49" s="27">
        <f t="shared" si="0"/>
        <v>7.6185429942037075</v>
      </c>
    </row>
    <row r="50" spans="9:11" ht="12.75">
      <c r="I50" s="15">
        <v>755154.2980100001</v>
      </c>
      <c r="J50" s="15">
        <v>6494452</v>
      </c>
      <c r="K50" s="27">
        <f t="shared" si="0"/>
        <v>8.600165578232591</v>
      </c>
    </row>
    <row r="51" spans="9:11" ht="12.75">
      <c r="I51" s="15">
        <v>741181.86437</v>
      </c>
      <c r="J51" s="15">
        <v>5518600</v>
      </c>
      <c r="K51" s="27">
        <f t="shared" si="0"/>
        <v>7.445675974129205</v>
      </c>
    </row>
    <row r="52" spans="9:11" ht="12.75">
      <c r="I52" s="15">
        <v>740799.11804</v>
      </c>
      <c r="J52" s="15">
        <v>8413059</v>
      </c>
      <c r="K52" s="27">
        <f t="shared" si="0"/>
        <v>11.356734633080018</v>
      </c>
    </row>
    <row r="53" spans="9:11" ht="12.75">
      <c r="I53" s="15">
        <v>735031.0486800001</v>
      </c>
      <c r="J53" s="15">
        <v>5484128</v>
      </c>
      <c r="K53" s="27">
        <f t="shared" si="0"/>
        <v>7.461083460145839</v>
      </c>
    </row>
    <row r="54" spans="9:11" ht="12.75">
      <c r="I54" s="15">
        <v>727486.4777500001</v>
      </c>
      <c r="J54" s="15">
        <v>2352926</v>
      </c>
      <c r="K54" s="27">
        <f t="shared" si="0"/>
        <v>3.2343226602331163</v>
      </c>
    </row>
    <row r="55" spans="9:11" ht="12.75">
      <c r="I55" s="15">
        <v>709729.3506800001</v>
      </c>
      <c r="J55" s="15">
        <v>7421738</v>
      </c>
      <c r="K55" s="27">
        <f t="shared" si="0"/>
        <v>10.457138334337088</v>
      </c>
    </row>
    <row r="56" spans="9:11" ht="12.75">
      <c r="I56" s="15">
        <v>706362.60039</v>
      </c>
      <c r="J56" s="15">
        <v>4680078</v>
      </c>
      <c r="K56" s="27">
        <f t="shared" si="0"/>
        <v>6.6256027674964875</v>
      </c>
    </row>
    <row r="57" spans="9:11" ht="12.75">
      <c r="I57" s="15">
        <v>704969.0108200001</v>
      </c>
      <c r="J57" s="15">
        <v>4168944</v>
      </c>
      <c r="K57" s="27">
        <f t="shared" si="0"/>
        <v>5.913655687007862</v>
      </c>
    </row>
    <row r="58" spans="9:11" ht="12.75">
      <c r="I58" s="15">
        <v>696885.3484600001</v>
      </c>
      <c r="J58" s="15">
        <v>76028</v>
      </c>
      <c r="K58" s="27">
        <f t="shared" si="0"/>
        <v>0.10909685526896087</v>
      </c>
    </row>
    <row r="59" spans="9:11" ht="12.75">
      <c r="I59" s="15">
        <v>671189.1405800001</v>
      </c>
      <c r="J59" s="15">
        <v>9667589</v>
      </c>
      <c r="K59" s="27">
        <f t="shared" si="0"/>
        <v>14.403673145912146</v>
      </c>
    </row>
    <row r="60" spans="9:11" ht="12.75">
      <c r="I60" s="15">
        <v>660628.2658300002</v>
      </c>
      <c r="J60" s="15">
        <v>5179570</v>
      </c>
      <c r="K60" s="27">
        <f t="shared" si="0"/>
        <v>7.840369944650327</v>
      </c>
    </row>
    <row r="61" spans="9:11" ht="12.75">
      <c r="I61" s="15">
        <v>660155.88815</v>
      </c>
      <c r="J61" s="15">
        <v>97222</v>
      </c>
      <c r="K61" s="27">
        <f t="shared" si="0"/>
        <v>0.14727127598975426</v>
      </c>
    </row>
    <row r="62" spans="9:11" ht="12.75">
      <c r="I62" s="15">
        <v>656878.1133200001</v>
      </c>
      <c r="J62" s="15">
        <v>5132457</v>
      </c>
      <c r="K62" s="27">
        <f t="shared" si="0"/>
        <v>7.813408448120585</v>
      </c>
    </row>
    <row r="63" spans="9:11" ht="12.75">
      <c r="I63" s="15">
        <v>645703.4829500001</v>
      </c>
      <c r="J63" s="15">
        <v>2531160</v>
      </c>
      <c r="K63" s="27">
        <f t="shared" si="0"/>
        <v>3.9200036345413363</v>
      </c>
    </row>
    <row r="64" spans="9:11" ht="12.75">
      <c r="I64" s="15">
        <v>633106.61344</v>
      </c>
      <c r="J64" s="15">
        <v>3979780</v>
      </c>
      <c r="K64" s="27">
        <f t="shared" si="0"/>
        <v>6.286113453113007</v>
      </c>
    </row>
    <row r="65" spans="9:11" ht="12.75">
      <c r="I65" s="15">
        <v>622795.93203</v>
      </c>
      <c r="J65" s="15">
        <v>11961369</v>
      </c>
      <c r="K65" s="27">
        <f t="shared" si="0"/>
        <v>19.20592024583716</v>
      </c>
    </row>
    <row r="66" spans="9:11" ht="12.75">
      <c r="I66" s="15">
        <v>617927.10704</v>
      </c>
      <c r="J66" s="15">
        <v>10241504</v>
      </c>
      <c r="K66" s="27">
        <f t="shared" si="0"/>
        <v>16.573967840736014</v>
      </c>
    </row>
    <row r="67" spans="9:11" ht="12.75">
      <c r="I67" s="15">
        <v>595601.2448000001</v>
      </c>
      <c r="J67" s="15">
        <v>8325870</v>
      </c>
      <c r="K67" s="27">
        <f aca="true" t="shared" si="1" ref="K67:K130">+J67/I67</f>
        <v>13.978933174989896</v>
      </c>
    </row>
    <row r="68" spans="9:11" ht="12.75">
      <c r="I68" s="15">
        <v>577453.6928300001</v>
      </c>
      <c r="J68" s="15">
        <v>4370763</v>
      </c>
      <c r="K68" s="27">
        <f t="shared" si="1"/>
        <v>7.569027706065314</v>
      </c>
    </row>
    <row r="69" spans="9:11" ht="12.75">
      <c r="I69" s="15">
        <v>575580.67538</v>
      </c>
      <c r="J69" s="15">
        <v>4218117</v>
      </c>
      <c r="K69" s="27">
        <f t="shared" si="1"/>
        <v>7.328454863803735</v>
      </c>
    </row>
    <row r="70" spans="9:11" ht="12.75">
      <c r="I70" s="15">
        <v>575435.3835800001</v>
      </c>
      <c r="J70" s="15">
        <v>2233279</v>
      </c>
      <c r="K70" s="27">
        <f t="shared" si="1"/>
        <v>3.8810248096075197</v>
      </c>
    </row>
    <row r="71" spans="9:11" ht="12.75">
      <c r="I71" s="15">
        <v>563222.4129000001</v>
      </c>
      <c r="J71" s="15">
        <v>4661010</v>
      </c>
      <c r="K71" s="27">
        <f t="shared" si="1"/>
        <v>8.275611717937014</v>
      </c>
    </row>
    <row r="72" spans="9:11" ht="12.75">
      <c r="I72" s="15">
        <v>562943.1433900001</v>
      </c>
      <c r="J72" s="15">
        <v>4784293</v>
      </c>
      <c r="K72" s="27">
        <f t="shared" si="1"/>
        <v>8.498714401581228</v>
      </c>
    </row>
    <row r="73" spans="9:11" ht="12.75">
      <c r="I73" s="15">
        <v>549646.05554</v>
      </c>
      <c r="J73" s="15">
        <v>1293698</v>
      </c>
      <c r="K73" s="27">
        <f t="shared" si="1"/>
        <v>2.3536928664556793</v>
      </c>
    </row>
    <row r="74" spans="9:11" ht="12.75">
      <c r="I74" s="15">
        <v>542151.4051800001</v>
      </c>
      <c r="J74" s="15">
        <v>6105020</v>
      </c>
      <c r="K74" s="27">
        <f t="shared" si="1"/>
        <v>11.260728906481516</v>
      </c>
    </row>
    <row r="75" spans="9:11" ht="12.75">
      <c r="I75" s="15">
        <v>538180.74479</v>
      </c>
      <c r="J75" s="15">
        <v>3922214</v>
      </c>
      <c r="K75" s="27">
        <f t="shared" si="1"/>
        <v>7.287912170715921</v>
      </c>
    </row>
    <row r="76" spans="9:11" ht="12.75">
      <c r="I76" s="15">
        <v>525121.35574</v>
      </c>
      <c r="J76" s="15">
        <v>4238384</v>
      </c>
      <c r="K76" s="27">
        <f t="shared" si="1"/>
        <v>8.07124668168804</v>
      </c>
    </row>
    <row r="77" spans="9:11" ht="12.75">
      <c r="I77" s="15">
        <v>509760.0289000001</v>
      </c>
      <c r="J77" s="15">
        <v>4740885</v>
      </c>
      <c r="K77" s="27">
        <f t="shared" si="1"/>
        <v>9.30022899251291</v>
      </c>
    </row>
    <row r="78" spans="9:11" ht="12.75">
      <c r="I78" s="15">
        <v>497191.75832</v>
      </c>
      <c r="J78" s="15">
        <v>937040</v>
      </c>
      <c r="K78" s="27">
        <f t="shared" si="1"/>
        <v>1.8846651906826402</v>
      </c>
    </row>
    <row r="79" spans="9:11" ht="12.75">
      <c r="I79" s="15">
        <v>477840.43031</v>
      </c>
      <c r="J79" s="15">
        <v>2759724</v>
      </c>
      <c r="K79" s="27">
        <f t="shared" si="1"/>
        <v>5.775409163702667</v>
      </c>
    </row>
    <row r="80" spans="9:11" ht="12.75">
      <c r="I80" s="15">
        <v>475907.2525900001</v>
      </c>
      <c r="J80" s="15">
        <v>4531765</v>
      </c>
      <c r="K80" s="27">
        <f t="shared" si="1"/>
        <v>9.522370115893507</v>
      </c>
    </row>
    <row r="81" spans="9:11" ht="12.75">
      <c r="I81" s="15">
        <v>473087.10906000005</v>
      </c>
      <c r="J81" s="15">
        <v>3613386</v>
      </c>
      <c r="K81" s="27">
        <f t="shared" si="1"/>
        <v>7.6378872533213045</v>
      </c>
    </row>
    <row r="82" spans="9:11" ht="12.75">
      <c r="I82" s="15">
        <v>461935.03722000006</v>
      </c>
      <c r="J82" s="15">
        <v>2966223</v>
      </c>
      <c r="K82" s="27">
        <f t="shared" si="1"/>
        <v>6.421299016093715</v>
      </c>
    </row>
    <row r="83" spans="9:11" ht="12.75">
      <c r="I83" s="15">
        <v>458344.16301</v>
      </c>
      <c r="J83" s="15">
        <v>1448680</v>
      </c>
      <c r="K83" s="27">
        <f t="shared" si="1"/>
        <v>3.160681681831286</v>
      </c>
    </row>
    <row r="84" spans="9:11" ht="12.75">
      <c r="I84" s="15">
        <v>457899.39435</v>
      </c>
      <c r="J84" s="15">
        <v>3758076</v>
      </c>
      <c r="K84" s="27">
        <f t="shared" si="1"/>
        <v>8.20720893360142</v>
      </c>
    </row>
    <row r="85" spans="9:11" ht="12.75">
      <c r="I85" s="15">
        <v>447987.4506200001</v>
      </c>
      <c r="J85" s="15">
        <v>13400630</v>
      </c>
      <c r="K85" s="27">
        <f t="shared" si="1"/>
        <v>29.91295845777368</v>
      </c>
    </row>
    <row r="86" spans="9:11" ht="12.75">
      <c r="I86" s="15">
        <v>445985.13004</v>
      </c>
      <c r="J86" s="15">
        <v>7830027</v>
      </c>
      <c r="K86" s="27">
        <f t="shared" si="1"/>
        <v>17.55669970274061</v>
      </c>
    </row>
    <row r="87" spans="9:11" ht="12.75">
      <c r="I87" s="15">
        <v>437644.66900000005</v>
      </c>
      <c r="J87" s="15">
        <v>3102994</v>
      </c>
      <c r="K87" s="27">
        <f t="shared" si="1"/>
        <v>7.090213179313284</v>
      </c>
    </row>
    <row r="88" spans="9:11" ht="12.75">
      <c r="I88" s="15">
        <v>432122.4554300001</v>
      </c>
      <c r="J88" s="15">
        <v>6887007</v>
      </c>
      <c r="K88" s="27">
        <f t="shared" si="1"/>
        <v>15.937628127070644</v>
      </c>
    </row>
    <row r="89" spans="9:11" ht="12.75">
      <c r="I89" s="15">
        <v>418506.37565000006</v>
      </c>
      <c r="J89" s="15">
        <v>2822750</v>
      </c>
      <c r="K89" s="27">
        <f t="shared" si="1"/>
        <v>6.744819587553157</v>
      </c>
    </row>
    <row r="90" spans="9:11" ht="12.75">
      <c r="I90" s="15">
        <v>417226.6511100001</v>
      </c>
      <c r="J90" s="15">
        <v>7006716</v>
      </c>
      <c r="K90" s="27">
        <f t="shared" si="1"/>
        <v>16.793548497822847</v>
      </c>
    </row>
    <row r="91" spans="9:11" ht="12.75">
      <c r="I91" s="15">
        <v>414727.9356900001</v>
      </c>
      <c r="J91" s="15">
        <v>34255059</v>
      </c>
      <c r="K91" s="27">
        <f t="shared" si="1"/>
        <v>82.5964591534169</v>
      </c>
    </row>
    <row r="92" spans="9:11" ht="12.75">
      <c r="I92" s="15">
        <v>414276.92432000005</v>
      </c>
      <c r="J92" s="15">
        <v>2566702</v>
      </c>
      <c r="K92" s="27">
        <f t="shared" si="1"/>
        <v>6.195619039638813</v>
      </c>
    </row>
    <row r="93" spans="9:11" ht="12.75">
      <c r="I93" s="15">
        <v>408807.38840000005</v>
      </c>
      <c r="J93" s="15">
        <v>3080885</v>
      </c>
      <c r="K93" s="27">
        <f t="shared" si="1"/>
        <v>7.536275242133074</v>
      </c>
    </row>
    <row r="94" spans="9:11" ht="12.75">
      <c r="I94" s="15">
        <v>404095.40512</v>
      </c>
      <c r="J94" s="15">
        <v>5580323</v>
      </c>
      <c r="K94" s="27">
        <f t="shared" si="1"/>
        <v>13.809419580860785</v>
      </c>
    </row>
    <row r="95" spans="9:11" ht="12.75">
      <c r="I95" s="15">
        <v>390589.5751100001</v>
      </c>
      <c r="J95" s="15">
        <v>7473267</v>
      </c>
      <c r="K95" s="27">
        <f t="shared" si="1"/>
        <v>19.133298675202315</v>
      </c>
    </row>
    <row r="96" spans="9:11" ht="12.75">
      <c r="I96" s="15">
        <v>385735.03594000003</v>
      </c>
      <c r="J96" s="15">
        <v>3117527</v>
      </c>
      <c r="K96" s="27">
        <f t="shared" si="1"/>
        <v>8.08204261871852</v>
      </c>
    </row>
    <row r="97" spans="9:11" ht="12.75">
      <c r="I97" s="15">
        <v>382849.60783000005</v>
      </c>
      <c r="J97" s="15">
        <v>4602243</v>
      </c>
      <c r="K97" s="27">
        <f t="shared" si="1"/>
        <v>12.021020541422555</v>
      </c>
    </row>
    <row r="98" spans="9:11" ht="12.75">
      <c r="I98" s="15">
        <v>380987.84487000003</v>
      </c>
      <c r="J98" s="15">
        <v>2841764</v>
      </c>
      <c r="K98" s="27">
        <f t="shared" si="1"/>
        <v>7.4589361268721355</v>
      </c>
    </row>
    <row r="99" spans="9:11" ht="12.75">
      <c r="I99" s="15">
        <v>376770.95731</v>
      </c>
      <c r="J99" s="15">
        <v>6347476</v>
      </c>
      <c r="K99" s="27">
        <f t="shared" si="1"/>
        <v>16.84704162263074</v>
      </c>
    </row>
    <row r="100" spans="9:11" ht="12.75">
      <c r="I100" s="15">
        <v>373491.48617000005</v>
      </c>
      <c r="J100" s="15">
        <v>2591506</v>
      </c>
      <c r="K100" s="27">
        <f t="shared" si="1"/>
        <v>6.938594575675117</v>
      </c>
    </row>
    <row r="101" spans="9:11" ht="12.75">
      <c r="I101" s="15">
        <v>370774.41661</v>
      </c>
      <c r="J101" s="15">
        <v>2534800</v>
      </c>
      <c r="K101" s="27">
        <f t="shared" si="1"/>
        <v>6.8365018902213945</v>
      </c>
    </row>
    <row r="102" spans="9:11" ht="12.75">
      <c r="I102" s="15">
        <v>369888.85073000006</v>
      </c>
      <c r="J102" s="15">
        <v>4610197</v>
      </c>
      <c r="K102" s="27">
        <f t="shared" si="1"/>
        <v>12.463736040979532</v>
      </c>
    </row>
    <row r="103" spans="9:11" ht="12.75">
      <c r="I103" s="15">
        <v>363624.4525100001</v>
      </c>
      <c r="J103" s="15">
        <v>1894299</v>
      </c>
      <c r="K103" s="27">
        <f t="shared" si="1"/>
        <v>5.209492890052284</v>
      </c>
    </row>
    <row r="104" spans="9:11" ht="12.75">
      <c r="I104" s="15">
        <v>354510.48072000005</v>
      </c>
      <c r="J104" s="15">
        <v>3935482</v>
      </c>
      <c r="K104" s="27">
        <f t="shared" si="1"/>
        <v>11.101172501323953</v>
      </c>
    </row>
    <row r="105" spans="9:11" ht="12.75">
      <c r="I105" s="15">
        <v>352904.46440000006</v>
      </c>
      <c r="J105" s="15">
        <v>3207261</v>
      </c>
      <c r="K105" s="27">
        <f t="shared" si="1"/>
        <v>9.08818483056855</v>
      </c>
    </row>
    <row r="106" spans="9:11" ht="12.75">
      <c r="I106" s="15">
        <v>339673.34445000003</v>
      </c>
      <c r="J106" s="15">
        <v>5636614</v>
      </c>
      <c r="K106" s="27">
        <f t="shared" si="1"/>
        <v>16.594219393714337</v>
      </c>
    </row>
    <row r="107" spans="9:11" ht="12.75">
      <c r="I107" s="15">
        <v>338455.96961000003</v>
      </c>
      <c r="J107" s="15">
        <v>3923300</v>
      </c>
      <c r="K107" s="27">
        <f t="shared" si="1"/>
        <v>11.591758905953958</v>
      </c>
    </row>
    <row r="108" spans="9:11" ht="12.75">
      <c r="I108" s="15">
        <v>336363.97694</v>
      </c>
      <c r="J108" s="15">
        <v>3926614</v>
      </c>
      <c r="K108" s="27">
        <f t="shared" si="1"/>
        <v>11.673705477386546</v>
      </c>
    </row>
    <row r="109" spans="9:11" ht="12.75">
      <c r="I109" s="15">
        <v>335659.69954000006</v>
      </c>
      <c r="J109" s="15">
        <v>3818243</v>
      </c>
      <c r="K109" s="27">
        <f t="shared" si="1"/>
        <v>11.375339384598911</v>
      </c>
    </row>
    <row r="110" spans="9:11" ht="12.75">
      <c r="I110" s="15">
        <v>331827.84752000007</v>
      </c>
      <c r="J110" s="15">
        <v>1921281</v>
      </c>
      <c r="K110" s="27">
        <f t="shared" si="1"/>
        <v>5.789993258128222</v>
      </c>
    </row>
    <row r="111" spans="9:11" ht="12.75">
      <c r="I111" s="15">
        <v>329626.8116</v>
      </c>
      <c r="J111" s="15">
        <v>5699851</v>
      </c>
      <c r="K111" s="27">
        <f t="shared" si="1"/>
        <v>17.29183063820892</v>
      </c>
    </row>
    <row r="112" spans="9:11" ht="12.75">
      <c r="I112" s="15">
        <v>329124.11980000004</v>
      </c>
      <c r="J112" s="15">
        <v>4804628</v>
      </c>
      <c r="K112" s="27">
        <f t="shared" si="1"/>
        <v>14.59822514047176</v>
      </c>
    </row>
    <row r="113" spans="9:11" ht="12.75">
      <c r="I113" s="15">
        <v>326023.1921800001</v>
      </c>
      <c r="J113" s="15">
        <v>3963582</v>
      </c>
      <c r="K113" s="27">
        <f t="shared" si="1"/>
        <v>12.157362098987344</v>
      </c>
    </row>
    <row r="114" spans="9:11" ht="12.75">
      <c r="I114" s="15">
        <v>321995.53010000003</v>
      </c>
      <c r="J114" s="15">
        <v>3852055</v>
      </c>
      <c r="K114" s="27">
        <f t="shared" si="1"/>
        <v>11.963069794179107</v>
      </c>
    </row>
    <row r="115" spans="9:11" ht="12.75">
      <c r="I115" s="15">
        <v>318941.4326</v>
      </c>
      <c r="J115" s="15">
        <v>3573174</v>
      </c>
      <c r="K115" s="27">
        <f t="shared" si="1"/>
        <v>11.203229291571194</v>
      </c>
    </row>
    <row r="116" spans="9:11" ht="12.75">
      <c r="I116" s="15">
        <v>317370.3227</v>
      </c>
      <c r="J116" s="15">
        <v>5834095</v>
      </c>
      <c r="K116" s="27">
        <f t="shared" si="1"/>
        <v>18.382610416648134</v>
      </c>
    </row>
    <row r="117" spans="9:11" ht="12.75">
      <c r="I117" s="15">
        <v>303059.49218</v>
      </c>
      <c r="J117" s="15">
        <v>1285290</v>
      </c>
      <c r="K117" s="27">
        <f t="shared" si="1"/>
        <v>4.241048484423023</v>
      </c>
    </row>
    <row r="118" spans="9:11" ht="12.75">
      <c r="I118" s="15">
        <v>297635.59181</v>
      </c>
      <c r="J118" s="15">
        <v>117637</v>
      </c>
      <c r="K118" s="27">
        <f t="shared" si="1"/>
        <v>0.3952383493002923</v>
      </c>
    </row>
    <row r="119" spans="9:11" ht="12.75">
      <c r="I119" s="15">
        <v>296284.02108000003</v>
      </c>
      <c r="J119" s="15">
        <v>7506479</v>
      </c>
      <c r="K119" s="27">
        <f t="shared" si="1"/>
        <v>25.335416242285863</v>
      </c>
    </row>
    <row r="120" spans="9:11" ht="12.75">
      <c r="I120" s="15">
        <v>294671.98267</v>
      </c>
      <c r="J120" s="15">
        <v>2222488</v>
      </c>
      <c r="K120" s="27">
        <f t="shared" si="1"/>
        <v>7.542244022869798</v>
      </c>
    </row>
    <row r="121" spans="9:11" ht="12.75">
      <c r="I121" s="15">
        <v>290159.65989000007</v>
      </c>
      <c r="J121" s="15">
        <v>4446716</v>
      </c>
      <c r="K121" s="27">
        <f t="shared" si="1"/>
        <v>15.325066212463016</v>
      </c>
    </row>
    <row r="122" spans="9:11" ht="12.75">
      <c r="I122" s="15">
        <v>286050.63088000007</v>
      </c>
      <c r="J122" s="15">
        <v>4797476</v>
      </c>
      <c r="K122" s="27">
        <f t="shared" si="1"/>
        <v>16.77142254586591</v>
      </c>
    </row>
    <row r="123" spans="9:11" ht="12.75">
      <c r="I123" s="15">
        <v>284672.14501000004</v>
      </c>
      <c r="J123" s="15">
        <v>3525766</v>
      </c>
      <c r="K123" s="27">
        <f t="shared" si="1"/>
        <v>12.38535649448999</v>
      </c>
    </row>
    <row r="124" spans="9:11" ht="12.75">
      <c r="I124" s="15">
        <v>273650.48322000005</v>
      </c>
      <c r="J124" s="15">
        <v>5438273</v>
      </c>
      <c r="K124" s="27">
        <f t="shared" si="1"/>
        <v>19.87306192924909</v>
      </c>
    </row>
    <row r="125" spans="9:11" ht="12.75">
      <c r="I125" s="15">
        <v>273035.32190000004</v>
      </c>
      <c r="J125" s="15">
        <v>2730002</v>
      </c>
      <c r="K125" s="27">
        <f t="shared" si="1"/>
        <v>9.998713649949917</v>
      </c>
    </row>
    <row r="126" spans="9:11" ht="12.75">
      <c r="I126" s="15">
        <v>270021.63172</v>
      </c>
      <c r="J126" s="15">
        <v>2396625</v>
      </c>
      <c r="K126" s="27">
        <f t="shared" si="1"/>
        <v>8.875677791937758</v>
      </c>
    </row>
    <row r="127" spans="9:11" ht="12.75">
      <c r="I127" s="15">
        <v>266515.10617000004</v>
      </c>
      <c r="J127" s="15">
        <v>1881954</v>
      </c>
      <c r="K127" s="27">
        <f t="shared" si="1"/>
        <v>7.061340826210323</v>
      </c>
    </row>
    <row r="128" spans="9:11" ht="12.75">
      <c r="I128" s="15">
        <v>259963.064</v>
      </c>
      <c r="J128" s="15">
        <v>5217852</v>
      </c>
      <c r="K128" s="27">
        <f t="shared" si="1"/>
        <v>20.071512928467406</v>
      </c>
    </row>
    <row r="129" spans="9:11" ht="12.75">
      <c r="I129" s="15">
        <v>257162.31008000002</v>
      </c>
      <c r="J129" s="15">
        <v>2487279</v>
      </c>
      <c r="K129" s="27">
        <f t="shared" si="1"/>
        <v>9.672019975346458</v>
      </c>
    </row>
    <row r="130" spans="9:11" ht="12.75">
      <c r="I130" s="15">
        <v>256197.16230000003</v>
      </c>
      <c r="J130" s="15">
        <v>16757655</v>
      </c>
      <c r="K130" s="27">
        <f t="shared" si="1"/>
        <v>65.40921394116471</v>
      </c>
    </row>
    <row r="131" spans="9:11" ht="12.75">
      <c r="I131" s="15">
        <v>254931.13445000004</v>
      </c>
      <c r="J131" s="15">
        <v>4067492</v>
      </c>
      <c r="K131" s="27">
        <f aca="true" t="shared" si="2" ref="K131:K194">+J131/I131</f>
        <v>15.95525791220202</v>
      </c>
    </row>
    <row r="132" spans="9:11" ht="12.75">
      <c r="I132" s="15">
        <v>253507.05199000004</v>
      </c>
      <c r="J132" s="15">
        <v>7185905</v>
      </c>
      <c r="K132" s="27">
        <f t="shared" si="2"/>
        <v>28.34597674341406</v>
      </c>
    </row>
    <row r="133" spans="9:11" ht="12.75">
      <c r="I133" s="15">
        <v>253494.39737000005</v>
      </c>
      <c r="J133" s="15">
        <v>3137058</v>
      </c>
      <c r="K133" s="27">
        <f t="shared" si="2"/>
        <v>12.375255755341822</v>
      </c>
    </row>
    <row r="134" spans="9:11" ht="12.75">
      <c r="I134" s="15">
        <v>252210.82913000003</v>
      </c>
      <c r="J134" s="15">
        <v>2605410</v>
      </c>
      <c r="K134" s="27">
        <f t="shared" si="2"/>
        <v>10.330286011062048</v>
      </c>
    </row>
    <row r="135" spans="9:11" ht="12.75">
      <c r="I135" s="15">
        <v>250358.77514000004</v>
      </c>
      <c r="J135" s="15">
        <v>3934948</v>
      </c>
      <c r="K135" s="27">
        <f t="shared" si="2"/>
        <v>15.717236185548465</v>
      </c>
    </row>
    <row r="136" spans="9:11" ht="12.75">
      <c r="I136" s="15">
        <v>247087.15482000003</v>
      </c>
      <c r="J136" s="15">
        <v>6558315</v>
      </c>
      <c r="K136" s="27">
        <f t="shared" si="2"/>
        <v>26.54251697049024</v>
      </c>
    </row>
    <row r="137" spans="9:11" ht="12.75">
      <c r="I137" s="15">
        <v>245416.33979000006</v>
      </c>
      <c r="J137" s="15">
        <v>12975759</v>
      </c>
      <c r="K137" s="27">
        <f t="shared" si="2"/>
        <v>52.87243307068799</v>
      </c>
    </row>
    <row r="138" spans="9:11" ht="12.75">
      <c r="I138" s="15">
        <v>243397.32747000002</v>
      </c>
      <c r="J138" s="15">
        <v>1107989</v>
      </c>
      <c r="K138" s="27">
        <f t="shared" si="2"/>
        <v>4.552182275446576</v>
      </c>
    </row>
    <row r="139" spans="9:11" ht="12.75">
      <c r="I139" s="15">
        <v>235276.82004000002</v>
      </c>
      <c r="J139" s="15">
        <v>46680</v>
      </c>
      <c r="K139" s="27">
        <f t="shared" si="2"/>
        <v>0.19840458567938743</v>
      </c>
    </row>
    <row r="140" spans="9:11" ht="12.75">
      <c r="I140" s="15">
        <v>231486.35268000004</v>
      </c>
      <c r="J140" s="15">
        <v>1479816</v>
      </c>
      <c r="K140" s="27">
        <f t="shared" si="2"/>
        <v>6.392670595340254</v>
      </c>
    </row>
    <row r="141" spans="9:11" ht="12.75">
      <c r="I141" s="15">
        <v>230793.15093000003</v>
      </c>
      <c r="J141" s="15">
        <v>2517063</v>
      </c>
      <c r="K141" s="27">
        <f t="shared" si="2"/>
        <v>10.906142534374556</v>
      </c>
    </row>
    <row r="142" spans="9:11" ht="12.75">
      <c r="I142" s="15">
        <v>229782.04797</v>
      </c>
      <c r="J142" s="15">
        <v>5721600</v>
      </c>
      <c r="K142" s="27">
        <f t="shared" si="2"/>
        <v>24.900117526792187</v>
      </c>
    </row>
    <row r="143" spans="9:11" ht="12.75">
      <c r="I143" s="15">
        <v>222652.70446</v>
      </c>
      <c r="J143" s="15">
        <v>5824038</v>
      </c>
      <c r="K143" s="27">
        <f t="shared" si="2"/>
        <v>26.15749947491116</v>
      </c>
    </row>
    <row r="144" spans="9:11" ht="12.75">
      <c r="I144" s="15">
        <v>220406.85676000005</v>
      </c>
      <c r="J144" s="15">
        <v>330905</v>
      </c>
      <c r="K144" s="27">
        <f t="shared" si="2"/>
        <v>1.501337140161301</v>
      </c>
    </row>
    <row r="145" spans="9:11" ht="12.75">
      <c r="I145" s="15">
        <v>219558.65239000003</v>
      </c>
      <c r="J145" s="15">
        <v>4294858</v>
      </c>
      <c r="K145" s="27">
        <f t="shared" si="2"/>
        <v>19.561324289653058</v>
      </c>
    </row>
    <row r="146" spans="9:11" ht="12.75">
      <c r="I146" s="15">
        <v>216875.4546</v>
      </c>
      <c r="J146" s="15">
        <v>1719900</v>
      </c>
      <c r="K146" s="27">
        <f t="shared" si="2"/>
        <v>7.930358016642055</v>
      </c>
    </row>
    <row r="147" spans="9:11" ht="12.75">
      <c r="I147" s="15">
        <v>215973.11252000002</v>
      </c>
      <c r="J147" s="15">
        <v>3294907</v>
      </c>
      <c r="K147" s="27">
        <f t="shared" si="2"/>
        <v>15.256098139044404</v>
      </c>
    </row>
    <row r="148" spans="9:11" ht="12.75">
      <c r="I148" s="15">
        <v>206283.59045000002</v>
      </c>
      <c r="J148" s="15">
        <v>1297827</v>
      </c>
      <c r="K148" s="27">
        <f t="shared" si="2"/>
        <v>6.291469899126918</v>
      </c>
    </row>
    <row r="149" spans="9:11" ht="12.75">
      <c r="I149" s="15">
        <v>206272.45025000005</v>
      </c>
      <c r="J149" s="15">
        <v>3968132</v>
      </c>
      <c r="K149" s="27">
        <f t="shared" si="2"/>
        <v>19.237333900822264</v>
      </c>
    </row>
    <row r="150" spans="9:11" ht="12.75">
      <c r="I150" s="15">
        <v>206177.77001000004</v>
      </c>
      <c r="J150" s="15">
        <v>3168700</v>
      </c>
      <c r="K150" s="27">
        <f t="shared" si="2"/>
        <v>15.36877617721014</v>
      </c>
    </row>
    <row r="151" spans="9:11" ht="12.75">
      <c r="I151" s="15">
        <v>204047.58597000001</v>
      </c>
      <c r="J151" s="15">
        <v>5579565</v>
      </c>
      <c r="K151" s="27">
        <f t="shared" si="2"/>
        <v>27.344430337050557</v>
      </c>
    </row>
    <row r="152" spans="9:11" ht="12.75">
      <c r="I152" s="15">
        <v>203675.57137000002</v>
      </c>
      <c r="J152" s="15">
        <v>1295970</v>
      </c>
      <c r="K152" s="27">
        <f t="shared" si="2"/>
        <v>6.362913290400065</v>
      </c>
    </row>
    <row r="153" spans="9:11" ht="12.75">
      <c r="I153" s="15">
        <v>200640.23717</v>
      </c>
      <c r="J153" s="15">
        <v>3673569</v>
      </c>
      <c r="K153" s="27">
        <f t="shared" si="2"/>
        <v>18.309233740027082</v>
      </c>
    </row>
    <row r="154" spans="9:11" ht="12.75">
      <c r="I154" s="15">
        <v>197986.11485000004</v>
      </c>
      <c r="J154" s="15">
        <v>2105296</v>
      </c>
      <c r="K154" s="27">
        <f t="shared" si="2"/>
        <v>10.633553780248846</v>
      </c>
    </row>
    <row r="155" spans="9:11" ht="12.75">
      <c r="I155" s="15">
        <v>196987.43336</v>
      </c>
      <c r="J155" s="15">
        <v>3267067</v>
      </c>
      <c r="K155" s="27">
        <f t="shared" si="2"/>
        <v>16.585154414542497</v>
      </c>
    </row>
    <row r="156" spans="9:11" ht="12.75">
      <c r="I156" s="15">
        <v>195157.02902</v>
      </c>
      <c r="J156" s="15">
        <v>1102214</v>
      </c>
      <c r="K156" s="27">
        <f t="shared" si="2"/>
        <v>5.647831418293642</v>
      </c>
    </row>
    <row r="157" spans="9:11" ht="12.75">
      <c r="I157" s="15">
        <v>188099.96577000004</v>
      </c>
      <c r="J157" s="15">
        <v>1372024</v>
      </c>
      <c r="K157" s="27">
        <f t="shared" si="2"/>
        <v>7.294121476224231</v>
      </c>
    </row>
    <row r="158" spans="9:11" ht="12.75">
      <c r="I158" s="15">
        <v>187382.1918</v>
      </c>
      <c r="J158" s="15">
        <v>2991075</v>
      </c>
      <c r="K158" s="27">
        <f t="shared" si="2"/>
        <v>15.96242936037639</v>
      </c>
    </row>
    <row r="159" spans="9:11" ht="12.75">
      <c r="I159" s="15">
        <v>185370.72611000002</v>
      </c>
      <c r="J159" s="15">
        <v>1405857</v>
      </c>
      <c r="K159" s="27">
        <f t="shared" si="2"/>
        <v>7.584029201923483</v>
      </c>
    </row>
    <row r="160" spans="9:11" ht="12.75">
      <c r="I160" s="15">
        <v>168613.03081000003</v>
      </c>
      <c r="J160" s="15">
        <v>3594112</v>
      </c>
      <c r="K160" s="27">
        <f t="shared" si="2"/>
        <v>21.31574281497846</v>
      </c>
    </row>
    <row r="161" spans="9:11" ht="12.75">
      <c r="I161" s="15">
        <v>165886.52040000004</v>
      </c>
      <c r="J161" s="15">
        <v>3605608</v>
      </c>
      <c r="K161" s="27">
        <f t="shared" si="2"/>
        <v>21.73538869406534</v>
      </c>
    </row>
    <row r="162" spans="9:11" ht="12.75">
      <c r="I162" s="15">
        <v>159121.84011</v>
      </c>
      <c r="J162" s="15">
        <v>4374664</v>
      </c>
      <c r="K162" s="27">
        <f t="shared" si="2"/>
        <v>27.49254280226913</v>
      </c>
    </row>
    <row r="163" spans="9:11" ht="12.75">
      <c r="I163" s="15">
        <v>158851.43624000004</v>
      </c>
      <c r="J163" s="15">
        <v>1179415</v>
      </c>
      <c r="K163" s="27">
        <f t="shared" si="2"/>
        <v>7.4246417150304245</v>
      </c>
    </row>
    <row r="164" spans="9:11" ht="12.75">
      <c r="I164" s="15">
        <v>154785.19550000003</v>
      </c>
      <c r="J164" s="15">
        <v>2062697</v>
      </c>
      <c r="K164" s="27">
        <f t="shared" si="2"/>
        <v>13.326190488288653</v>
      </c>
    </row>
    <row r="165" spans="9:11" ht="12.75">
      <c r="I165" s="15">
        <v>153895.7893</v>
      </c>
      <c r="J165" s="15">
        <v>1423911</v>
      </c>
      <c r="K165" s="27">
        <f t="shared" si="2"/>
        <v>9.252436382286387</v>
      </c>
    </row>
    <row r="166" spans="9:11" ht="12.75">
      <c r="I166" s="15">
        <v>153459.04646</v>
      </c>
      <c r="J166" s="15">
        <v>1908805</v>
      </c>
      <c r="K166" s="27">
        <f t="shared" si="2"/>
        <v>12.43853030520127</v>
      </c>
    </row>
    <row r="167" spans="9:11" ht="12.75">
      <c r="I167" s="15">
        <v>152614.46974000003</v>
      </c>
      <c r="J167" s="15">
        <v>750568</v>
      </c>
      <c r="K167" s="27">
        <f t="shared" si="2"/>
        <v>4.918065772391681</v>
      </c>
    </row>
    <row r="168" spans="9:11" ht="12.75">
      <c r="I168" s="15">
        <v>150379.88864000002</v>
      </c>
      <c r="J168" s="15">
        <v>3115343</v>
      </c>
      <c r="K168" s="27">
        <f t="shared" si="2"/>
        <v>20.716486946322554</v>
      </c>
    </row>
    <row r="169" spans="9:11" ht="12.75">
      <c r="I169" s="15">
        <v>150177.63470000002</v>
      </c>
      <c r="J169" s="15">
        <v>2104755</v>
      </c>
      <c r="K169" s="27">
        <f t="shared" si="2"/>
        <v>14.015102876034307</v>
      </c>
    </row>
    <row r="170" spans="9:11" ht="12.75">
      <c r="I170" s="15">
        <v>149506.13583</v>
      </c>
      <c r="J170" s="15">
        <v>5162349</v>
      </c>
      <c r="K170" s="27">
        <f t="shared" si="2"/>
        <v>34.52934537663383</v>
      </c>
    </row>
    <row r="171" spans="9:11" ht="12.75">
      <c r="I171" s="15">
        <v>149469.61354</v>
      </c>
      <c r="J171" s="15">
        <v>793956</v>
      </c>
      <c r="K171" s="27">
        <f t="shared" si="2"/>
        <v>5.3118221235483905</v>
      </c>
    </row>
    <row r="172" spans="9:11" ht="12.75">
      <c r="I172" s="15">
        <v>149180.20258</v>
      </c>
      <c r="J172" s="15">
        <v>1343048</v>
      </c>
      <c r="K172" s="27">
        <f t="shared" si="2"/>
        <v>9.002856791803667</v>
      </c>
    </row>
    <row r="173" spans="9:11" ht="12.75">
      <c r="I173" s="15">
        <v>148528.00657</v>
      </c>
      <c r="J173" s="15">
        <v>1404136</v>
      </c>
      <c r="K173" s="27">
        <f t="shared" si="2"/>
        <v>9.45367834946497</v>
      </c>
    </row>
    <row r="174" spans="9:11" ht="12.75">
      <c r="I174" s="15">
        <v>147232.12026</v>
      </c>
      <c r="J174" s="15">
        <v>606675</v>
      </c>
      <c r="K174" s="27">
        <f t="shared" si="2"/>
        <v>4.120534289179977</v>
      </c>
    </row>
    <row r="175" spans="9:11" ht="12.75">
      <c r="I175" s="15">
        <v>147094.93089000002</v>
      </c>
      <c r="J175" s="15">
        <v>3288856</v>
      </c>
      <c r="K175" s="27">
        <f t="shared" si="2"/>
        <v>22.35873105960028</v>
      </c>
    </row>
    <row r="176" spans="9:11" ht="12.75">
      <c r="I176" s="15">
        <v>147031.13640000002</v>
      </c>
      <c r="J176" s="15">
        <v>7695</v>
      </c>
      <c r="K176" s="27">
        <f t="shared" si="2"/>
        <v>0.0523358534009127</v>
      </c>
    </row>
    <row r="177" spans="9:11" ht="12.75">
      <c r="I177" s="15">
        <v>145761.79001</v>
      </c>
      <c r="J177" s="15">
        <v>712883</v>
      </c>
      <c r="K177" s="27">
        <f t="shared" si="2"/>
        <v>4.890739884239159</v>
      </c>
    </row>
    <row r="178" spans="9:11" ht="12.75">
      <c r="I178" s="15">
        <v>144729.1617</v>
      </c>
      <c r="J178" s="15">
        <v>1258911</v>
      </c>
      <c r="K178" s="27">
        <f t="shared" si="2"/>
        <v>8.698392122311311</v>
      </c>
    </row>
    <row r="179" spans="9:11" ht="12.75">
      <c r="I179" s="15">
        <v>143879.22336</v>
      </c>
      <c r="J179" s="15">
        <v>1882487</v>
      </c>
      <c r="K179" s="27">
        <f t="shared" si="2"/>
        <v>13.083800120951667</v>
      </c>
    </row>
    <row r="180" spans="9:11" ht="12.75">
      <c r="I180" s="15">
        <v>142781.79081</v>
      </c>
      <c r="J180" s="15">
        <v>1570674</v>
      </c>
      <c r="K180" s="27">
        <f t="shared" si="2"/>
        <v>11.000520382113002</v>
      </c>
    </row>
    <row r="181" spans="9:11" ht="12.75">
      <c r="I181" s="15">
        <v>138573.94777</v>
      </c>
      <c r="J181" s="15">
        <v>1588474</v>
      </c>
      <c r="K181" s="27">
        <f t="shared" si="2"/>
        <v>11.463006038021602</v>
      </c>
    </row>
    <row r="182" spans="9:11" ht="12.75">
      <c r="I182" s="15">
        <v>136801.7328</v>
      </c>
      <c r="J182" s="15">
        <v>2565569</v>
      </c>
      <c r="K182" s="27">
        <f t="shared" si="2"/>
        <v>18.753921807048926</v>
      </c>
    </row>
    <row r="183" spans="9:11" ht="12.75">
      <c r="I183" s="15">
        <v>135558.83365000002</v>
      </c>
      <c r="J183" s="15">
        <v>1378277</v>
      </c>
      <c r="K183" s="27">
        <f t="shared" si="2"/>
        <v>10.167371338990566</v>
      </c>
    </row>
    <row r="184" spans="9:11" ht="12.75">
      <c r="I184" s="15">
        <v>135109.47395</v>
      </c>
      <c r="J184" s="15">
        <v>1675269</v>
      </c>
      <c r="K184" s="27">
        <f t="shared" si="2"/>
        <v>12.399345145995959</v>
      </c>
    </row>
    <row r="185" spans="9:11" ht="12.75">
      <c r="I185" s="15">
        <v>134110.9864</v>
      </c>
      <c r="J185" s="15">
        <v>799959</v>
      </c>
      <c r="K185" s="27">
        <f t="shared" si="2"/>
        <v>5.964902812764637</v>
      </c>
    </row>
    <row r="186" spans="9:11" ht="12.75">
      <c r="I186" s="15">
        <v>134033.14815000002</v>
      </c>
      <c r="J186" s="15">
        <v>447322</v>
      </c>
      <c r="K186" s="27">
        <f t="shared" si="2"/>
        <v>3.3373982941845863</v>
      </c>
    </row>
    <row r="187" spans="9:11" ht="12.75">
      <c r="I187" s="15">
        <v>129857.1453</v>
      </c>
      <c r="J187" s="15">
        <v>1156421</v>
      </c>
      <c r="K187" s="27">
        <f t="shared" si="2"/>
        <v>8.905332065697273</v>
      </c>
    </row>
    <row r="188" spans="9:11" ht="12.75">
      <c r="I188" s="15">
        <v>129345.57886000001</v>
      </c>
      <c r="J188" s="15">
        <v>1428942</v>
      </c>
      <c r="K188" s="27">
        <f t="shared" si="2"/>
        <v>11.047474622589508</v>
      </c>
    </row>
    <row r="189" spans="9:11" ht="12.75">
      <c r="I189" s="15">
        <v>129198.90623000002</v>
      </c>
      <c r="J189" s="15">
        <v>1381994</v>
      </c>
      <c r="K189" s="27">
        <f t="shared" si="2"/>
        <v>10.696638542278158</v>
      </c>
    </row>
    <row r="190" spans="9:11" ht="12.75">
      <c r="I190" s="15">
        <v>128319.30397000001</v>
      </c>
      <c r="J190" s="15">
        <v>3250283</v>
      </c>
      <c r="K190" s="27">
        <f t="shared" si="2"/>
        <v>25.32964954953223</v>
      </c>
    </row>
    <row r="191" spans="9:11" ht="12.75">
      <c r="I191" s="15">
        <v>125245.23783</v>
      </c>
      <c r="J191" s="15">
        <v>4494741</v>
      </c>
      <c r="K191" s="27">
        <f t="shared" si="2"/>
        <v>35.887520179416946</v>
      </c>
    </row>
    <row r="192" spans="9:11" ht="12.75">
      <c r="I192" s="15">
        <v>124917.19561000001</v>
      </c>
      <c r="J192" s="15">
        <v>3018470</v>
      </c>
      <c r="K192" s="27">
        <f t="shared" si="2"/>
        <v>24.163766927844495</v>
      </c>
    </row>
    <row r="193" spans="9:11" ht="12.75">
      <c r="I193" s="15">
        <v>124418.79253</v>
      </c>
      <c r="J193" s="15">
        <v>2112158</v>
      </c>
      <c r="K193" s="27">
        <f t="shared" si="2"/>
        <v>16.9761975425916</v>
      </c>
    </row>
    <row r="194" spans="9:11" ht="12.75">
      <c r="I194" s="15">
        <v>122601.23500000002</v>
      </c>
      <c r="J194" s="15">
        <v>2867714</v>
      </c>
      <c r="K194" s="27">
        <f t="shared" si="2"/>
        <v>23.390580037794887</v>
      </c>
    </row>
    <row r="195" spans="9:11" ht="12.75">
      <c r="I195" s="15">
        <v>120650.9584</v>
      </c>
      <c r="J195" s="15">
        <v>1966049</v>
      </c>
      <c r="K195" s="27">
        <f aca="true" t="shared" si="3" ref="K195:K258">+J195/I195</f>
        <v>16.295345068721808</v>
      </c>
    </row>
    <row r="196" spans="9:11" ht="12.75">
      <c r="I196" s="15">
        <v>120413.46320000003</v>
      </c>
      <c r="J196" s="15">
        <v>752528</v>
      </c>
      <c r="K196" s="27">
        <f t="shared" si="3"/>
        <v>6.24953373154041</v>
      </c>
    </row>
    <row r="197" spans="9:11" ht="12.75">
      <c r="I197" s="15">
        <v>119432.1284</v>
      </c>
      <c r="J197" s="15">
        <v>1463225</v>
      </c>
      <c r="K197" s="27">
        <f t="shared" si="3"/>
        <v>12.251519081192226</v>
      </c>
    </row>
    <row r="198" spans="9:11" ht="12.75">
      <c r="I198" s="15">
        <v>116882.96665</v>
      </c>
      <c r="J198" s="15">
        <v>4258339</v>
      </c>
      <c r="K198" s="27">
        <f t="shared" si="3"/>
        <v>36.432502716596645</v>
      </c>
    </row>
    <row r="199" spans="9:11" ht="12.75">
      <c r="I199" s="15">
        <v>115718.49622000002</v>
      </c>
      <c r="J199" s="15">
        <v>955690</v>
      </c>
      <c r="K199" s="27">
        <f t="shared" si="3"/>
        <v>8.258748870907164</v>
      </c>
    </row>
    <row r="200" spans="9:11" ht="12.75">
      <c r="I200" s="15">
        <v>113539.40311</v>
      </c>
      <c r="J200" s="15">
        <v>1562382</v>
      </c>
      <c r="K200" s="27">
        <f t="shared" si="3"/>
        <v>13.76070295601539</v>
      </c>
    </row>
    <row r="201" spans="9:11" ht="12.75">
      <c r="I201" s="15">
        <v>111273.50876</v>
      </c>
      <c r="J201" s="15">
        <v>1725180</v>
      </c>
      <c r="K201" s="27">
        <f t="shared" si="3"/>
        <v>15.503959740507064</v>
      </c>
    </row>
    <row r="202" spans="9:11" ht="12.75">
      <c r="I202" s="15">
        <v>109184.98824000002</v>
      </c>
      <c r="J202" s="15">
        <v>3493524</v>
      </c>
      <c r="K202" s="27">
        <f t="shared" si="3"/>
        <v>31.996376574413958</v>
      </c>
    </row>
    <row r="203" spans="9:11" ht="12.75">
      <c r="I203" s="15">
        <v>107647.47658</v>
      </c>
      <c r="J203" s="15">
        <v>3538282</v>
      </c>
      <c r="K203" s="27">
        <f t="shared" si="3"/>
        <v>32.869158780238266</v>
      </c>
    </row>
    <row r="204" spans="9:11" ht="12.75">
      <c r="I204" s="15">
        <v>104549.27426</v>
      </c>
      <c r="J204" s="15">
        <v>3001602</v>
      </c>
      <c r="K204" s="27">
        <f t="shared" si="3"/>
        <v>28.70992669480822</v>
      </c>
    </row>
    <row r="205" spans="9:11" ht="12.75">
      <c r="I205" s="15">
        <v>104115.07517</v>
      </c>
      <c r="J205" s="15">
        <v>3618441</v>
      </c>
      <c r="K205" s="27">
        <f t="shared" si="3"/>
        <v>34.75424662655027</v>
      </c>
    </row>
    <row r="206" spans="9:11" ht="12.75">
      <c r="I206" s="15">
        <v>103947.95022</v>
      </c>
      <c r="J206" s="15">
        <v>2021819</v>
      </c>
      <c r="K206" s="27">
        <f t="shared" si="3"/>
        <v>19.450301768538328</v>
      </c>
    </row>
    <row r="207" spans="9:11" ht="12.75">
      <c r="I207" s="15">
        <v>103151.51640000001</v>
      </c>
      <c r="J207" s="15">
        <v>1861682</v>
      </c>
      <c r="K207" s="27">
        <f t="shared" si="3"/>
        <v>18.048033271569043</v>
      </c>
    </row>
    <row r="208" spans="9:11" ht="12.75">
      <c r="I208" s="15">
        <v>103003.09220000001</v>
      </c>
      <c r="J208" s="15">
        <v>1341879</v>
      </c>
      <c r="K208" s="27">
        <f t="shared" si="3"/>
        <v>13.02756035124157</v>
      </c>
    </row>
    <row r="209" spans="9:11" ht="12.75">
      <c r="I209" s="15">
        <v>102613.3641</v>
      </c>
      <c r="J209" s="15">
        <v>2331968</v>
      </c>
      <c r="K209" s="27">
        <f t="shared" si="3"/>
        <v>22.725772811886593</v>
      </c>
    </row>
    <row r="210" spans="9:11" ht="12.75">
      <c r="I210" s="15">
        <v>100433.69667000002</v>
      </c>
      <c r="J210" s="15">
        <v>3000936</v>
      </c>
      <c r="K210" s="27">
        <f t="shared" si="3"/>
        <v>29.879772422002194</v>
      </c>
    </row>
    <row r="211" spans="9:11" ht="12.75">
      <c r="I211" s="15">
        <v>98953.54422000001</v>
      </c>
      <c r="J211" s="15">
        <v>1404350</v>
      </c>
      <c r="K211" s="27">
        <f t="shared" si="3"/>
        <v>14.192013141820944</v>
      </c>
    </row>
    <row r="212" spans="9:11" ht="12.75">
      <c r="I212" s="15">
        <v>95441.52082</v>
      </c>
      <c r="J212" s="15">
        <v>1239627</v>
      </c>
      <c r="K212" s="27">
        <f t="shared" si="3"/>
        <v>12.988340811730161</v>
      </c>
    </row>
    <row r="213" spans="9:11" ht="12.75">
      <c r="I213" s="15">
        <v>92784.07048</v>
      </c>
      <c r="J213" s="15">
        <v>1135377</v>
      </c>
      <c r="K213" s="27">
        <f t="shared" si="3"/>
        <v>12.236766441980311</v>
      </c>
    </row>
    <row r="214" spans="9:11" ht="12.75">
      <c r="I214" s="15">
        <v>91880.70300000001</v>
      </c>
      <c r="J214" s="15">
        <v>1108710</v>
      </c>
      <c r="K214" s="27">
        <f t="shared" si="3"/>
        <v>12.066842805937172</v>
      </c>
    </row>
    <row r="215" spans="9:11" ht="12.75">
      <c r="I215" s="15">
        <v>91532.913</v>
      </c>
      <c r="J215" s="15">
        <v>838597</v>
      </c>
      <c r="K215" s="27">
        <f t="shared" si="3"/>
        <v>9.161699027321461</v>
      </c>
    </row>
    <row r="216" spans="9:11" ht="12.75">
      <c r="I216" s="15">
        <v>88508.79720000002</v>
      </c>
      <c r="J216" s="15">
        <v>1261023</v>
      </c>
      <c r="K216" s="27">
        <f t="shared" si="3"/>
        <v>14.247431214668001</v>
      </c>
    </row>
    <row r="217" spans="9:11" ht="12.75">
      <c r="I217" s="15">
        <v>85946.59320000002</v>
      </c>
      <c r="J217" s="15">
        <v>1533827</v>
      </c>
      <c r="K217" s="27">
        <f t="shared" si="3"/>
        <v>17.84628038054683</v>
      </c>
    </row>
    <row r="218" spans="9:11" ht="12.75">
      <c r="I218" s="15">
        <v>84822.41032000001</v>
      </c>
      <c r="J218" s="15">
        <v>886197</v>
      </c>
      <c r="K218" s="27">
        <f t="shared" si="3"/>
        <v>10.447675286009249</v>
      </c>
    </row>
    <row r="219" spans="9:11" ht="12.75">
      <c r="I219" s="15">
        <v>78174.0742</v>
      </c>
      <c r="J219" s="15">
        <v>1138352</v>
      </c>
      <c r="K219" s="27">
        <f t="shared" si="3"/>
        <v>14.561758634808367</v>
      </c>
    </row>
    <row r="220" spans="9:11" ht="12.75">
      <c r="I220" s="15">
        <v>76867.0914</v>
      </c>
      <c r="J220" s="15">
        <v>2783805</v>
      </c>
      <c r="K220" s="27">
        <f t="shared" si="3"/>
        <v>36.21582330354703</v>
      </c>
    </row>
    <row r="221" spans="9:11" ht="12.75">
      <c r="I221" s="15">
        <v>76852.2914</v>
      </c>
      <c r="J221" s="15">
        <v>852902</v>
      </c>
      <c r="K221" s="27">
        <f t="shared" si="3"/>
        <v>11.097938453920971</v>
      </c>
    </row>
    <row r="222" spans="9:11" ht="12.75">
      <c r="I222" s="15">
        <v>73283.27800000002</v>
      </c>
      <c r="J222" s="15">
        <v>366387</v>
      </c>
      <c r="K222" s="27">
        <f t="shared" si="3"/>
        <v>4.999598953529342</v>
      </c>
    </row>
    <row r="223" spans="9:11" ht="12.75">
      <c r="I223" s="15">
        <v>71587.89540000001</v>
      </c>
      <c r="J223" s="15">
        <v>727655</v>
      </c>
      <c r="K223" s="27">
        <f t="shared" si="3"/>
        <v>10.164497725966113</v>
      </c>
    </row>
    <row r="224" spans="9:11" ht="12.75">
      <c r="I224" s="15">
        <v>71264.92220000002</v>
      </c>
      <c r="J224" s="15">
        <v>1870672</v>
      </c>
      <c r="K224" s="27">
        <f t="shared" si="3"/>
        <v>26.249548056056106</v>
      </c>
    </row>
    <row r="225" spans="9:11" ht="12.75">
      <c r="I225" s="15">
        <v>70782.22729000001</v>
      </c>
      <c r="J225" s="15">
        <v>764497</v>
      </c>
      <c r="K225" s="27">
        <f t="shared" si="3"/>
        <v>10.800691490927509</v>
      </c>
    </row>
    <row r="226" spans="9:11" ht="12.75">
      <c r="I226" s="15">
        <v>68455.22994000002</v>
      </c>
      <c r="J226" s="15">
        <v>1356967</v>
      </c>
      <c r="K226" s="27">
        <f t="shared" si="3"/>
        <v>19.822692892703177</v>
      </c>
    </row>
    <row r="227" spans="9:11" ht="12.75">
      <c r="I227" s="15">
        <v>66884.399</v>
      </c>
      <c r="J227" s="15">
        <v>1674996</v>
      </c>
      <c r="K227" s="27">
        <f t="shared" si="3"/>
        <v>25.043149449545027</v>
      </c>
    </row>
    <row r="228" spans="9:11" ht="12.75">
      <c r="I228" s="15">
        <v>66567.99100000001</v>
      </c>
      <c r="J228" s="15">
        <v>1007966</v>
      </c>
      <c r="K228" s="27">
        <f t="shared" si="3"/>
        <v>15.141902059204398</v>
      </c>
    </row>
    <row r="229" spans="9:11" ht="12.75">
      <c r="I229" s="15">
        <v>66496.63200000001</v>
      </c>
      <c r="J229" s="15">
        <v>866424</v>
      </c>
      <c r="K229" s="27">
        <f t="shared" si="3"/>
        <v>13.029592235588712</v>
      </c>
    </row>
    <row r="230" spans="9:11" ht="12.75">
      <c r="I230" s="15">
        <v>66265.34</v>
      </c>
      <c r="J230" s="15">
        <v>852321</v>
      </c>
      <c r="K230" s="27">
        <f t="shared" si="3"/>
        <v>12.862244425215355</v>
      </c>
    </row>
    <row r="231" spans="9:11" ht="12.75">
      <c r="I231" s="15">
        <v>61630.0732</v>
      </c>
      <c r="J231" s="15">
        <v>459724</v>
      </c>
      <c r="K231" s="27">
        <f t="shared" si="3"/>
        <v>7.459410254278263</v>
      </c>
    </row>
    <row r="232" spans="9:11" ht="12.75">
      <c r="I232" s="15">
        <v>58335.71300000001</v>
      </c>
      <c r="J232" s="15">
        <v>104675</v>
      </c>
      <c r="K232" s="27">
        <f t="shared" si="3"/>
        <v>1.7943553719828536</v>
      </c>
    </row>
    <row r="233" spans="9:11" ht="12.75">
      <c r="I233" s="15">
        <v>57452.631</v>
      </c>
      <c r="J233" s="15">
        <v>2942840</v>
      </c>
      <c r="K233" s="27">
        <f t="shared" si="3"/>
        <v>51.2220232351065</v>
      </c>
    </row>
    <row r="234" spans="9:11" ht="12.75">
      <c r="I234" s="15">
        <v>56764.863000000005</v>
      </c>
      <c r="J234" s="15">
        <v>5184682</v>
      </c>
      <c r="K234" s="27">
        <f t="shared" si="3"/>
        <v>91.33611403237245</v>
      </c>
    </row>
    <row r="235" spans="9:11" ht="12.75">
      <c r="I235" s="15">
        <v>56318.3904</v>
      </c>
      <c r="J235" s="15">
        <v>970003</v>
      </c>
      <c r="K235" s="27">
        <f t="shared" si="3"/>
        <v>17.223556872108336</v>
      </c>
    </row>
    <row r="236" spans="9:11" ht="12.75">
      <c r="I236" s="15">
        <v>51647.405399999996</v>
      </c>
      <c r="J236" s="15">
        <v>248481</v>
      </c>
      <c r="K236" s="27">
        <f t="shared" si="3"/>
        <v>4.811103250503268</v>
      </c>
    </row>
    <row r="237" spans="9:11" ht="12.75">
      <c r="I237" s="15">
        <v>45231.8842</v>
      </c>
      <c r="J237" s="15">
        <v>921515</v>
      </c>
      <c r="K237" s="27">
        <f t="shared" si="3"/>
        <v>20.373128740898217</v>
      </c>
    </row>
    <row r="238" spans="9:11" ht="12.75">
      <c r="I238" s="15">
        <v>45079.012200000005</v>
      </c>
      <c r="J238" s="15">
        <v>763741</v>
      </c>
      <c r="K238" s="27">
        <f t="shared" si="3"/>
        <v>16.94227452481756</v>
      </c>
    </row>
    <row r="239" spans="9:11" ht="12.75">
      <c r="I239" s="15">
        <v>43584.0334</v>
      </c>
      <c r="J239" s="15">
        <v>2422374</v>
      </c>
      <c r="K239" s="27">
        <f t="shared" si="3"/>
        <v>55.579390226880655</v>
      </c>
    </row>
    <row r="240" spans="9:11" ht="12.75">
      <c r="I240" s="15">
        <v>43507.597400000006</v>
      </c>
      <c r="J240" s="15">
        <v>310435</v>
      </c>
      <c r="K240" s="27">
        <f t="shared" si="3"/>
        <v>7.135190600067471</v>
      </c>
    </row>
    <row r="241" spans="9:11" ht="12.75">
      <c r="I241" s="15">
        <v>43431.161400000005</v>
      </c>
      <c r="J241" s="15">
        <v>317736</v>
      </c>
      <c r="K241" s="27">
        <f t="shared" si="3"/>
        <v>7.315853174490516</v>
      </c>
    </row>
    <row r="242" spans="9:11" ht="12.75">
      <c r="I242" s="15">
        <v>41936.11200000001</v>
      </c>
      <c r="J242" s="15">
        <v>746608</v>
      </c>
      <c r="K242" s="27">
        <f t="shared" si="3"/>
        <v>17.803462562289987</v>
      </c>
    </row>
    <row r="243" spans="9:11" ht="12.75">
      <c r="I243" s="15">
        <v>41936.11200000001</v>
      </c>
      <c r="J243" s="15">
        <v>1128179</v>
      </c>
      <c r="K243" s="27">
        <f t="shared" si="3"/>
        <v>26.902327044529063</v>
      </c>
    </row>
    <row r="244" spans="9:11" ht="12.75">
      <c r="I244" s="15">
        <v>41640.304200000006</v>
      </c>
      <c r="J244" s="15">
        <v>1560245</v>
      </c>
      <c r="K244" s="27">
        <f t="shared" si="3"/>
        <v>37.46958697770512</v>
      </c>
    </row>
    <row r="245" spans="9:11" ht="12.75">
      <c r="I245" s="15">
        <v>39982.376000000004</v>
      </c>
      <c r="J245" s="15">
        <v>827954</v>
      </c>
      <c r="K245" s="27">
        <f t="shared" si="3"/>
        <v>20.707973933315017</v>
      </c>
    </row>
    <row r="246" spans="9:11" ht="12.75">
      <c r="I246" s="15">
        <v>39905.94</v>
      </c>
      <c r="J246" s="15">
        <v>578764</v>
      </c>
      <c r="K246" s="27">
        <f t="shared" si="3"/>
        <v>14.503204284875885</v>
      </c>
    </row>
    <row r="247" spans="9:11" ht="12.75">
      <c r="I247" s="15">
        <v>39077.50540000001</v>
      </c>
      <c r="J247" s="15">
        <v>995355</v>
      </c>
      <c r="K247" s="27">
        <f t="shared" si="3"/>
        <v>25.47130349830365</v>
      </c>
    </row>
    <row r="248" spans="9:11" ht="12.75">
      <c r="I248" s="15">
        <v>39009.697400000005</v>
      </c>
      <c r="J248" s="15">
        <v>871333</v>
      </c>
      <c r="K248" s="27">
        <f t="shared" si="3"/>
        <v>22.336317840804373</v>
      </c>
    </row>
    <row r="249" spans="9:11" ht="12.75">
      <c r="I249" s="15">
        <v>38640.057400000005</v>
      </c>
      <c r="J249" s="15">
        <v>405874</v>
      </c>
      <c r="K249" s="27">
        <f t="shared" si="3"/>
        <v>10.503969903522968</v>
      </c>
    </row>
    <row r="250" spans="9:11" ht="12.75">
      <c r="I250" s="15">
        <v>38563.6214</v>
      </c>
      <c r="J250" s="15">
        <v>1917185</v>
      </c>
      <c r="K250" s="27">
        <f t="shared" si="3"/>
        <v>49.714858988839666</v>
      </c>
    </row>
    <row r="251" spans="9:11" ht="12.75">
      <c r="I251" s="15">
        <v>38487.1854</v>
      </c>
      <c r="J251" s="15">
        <v>2088075</v>
      </c>
      <c r="K251" s="27">
        <f t="shared" si="3"/>
        <v>54.253772477734884</v>
      </c>
    </row>
    <row r="252" spans="9:11" ht="12.75">
      <c r="I252" s="15">
        <v>36991.9242</v>
      </c>
      <c r="J252" s="15">
        <v>715617</v>
      </c>
      <c r="K252" s="27">
        <f t="shared" si="3"/>
        <v>19.345222382349064</v>
      </c>
    </row>
    <row r="253" spans="9:11" ht="12.75">
      <c r="I253" s="15">
        <v>36216.3084</v>
      </c>
      <c r="J253" s="15">
        <v>105039</v>
      </c>
      <c r="K253" s="27">
        <f t="shared" si="3"/>
        <v>2.900323214610134</v>
      </c>
    </row>
    <row r="254" spans="9:11" ht="12.75">
      <c r="I254" s="15">
        <v>35462.784400000004</v>
      </c>
      <c r="J254" s="15">
        <v>539660</v>
      </c>
      <c r="K254" s="27">
        <f t="shared" si="3"/>
        <v>15.217643203447949</v>
      </c>
    </row>
    <row r="255" spans="9:11" ht="12.75">
      <c r="I255" s="15">
        <v>35222.285</v>
      </c>
      <c r="J255" s="15">
        <v>2507695</v>
      </c>
      <c r="K255" s="27">
        <f t="shared" si="3"/>
        <v>71.19626111707403</v>
      </c>
    </row>
    <row r="256" spans="9:11" ht="12.75">
      <c r="I256" s="15">
        <v>33831.64600000001</v>
      </c>
      <c r="J256" s="15">
        <v>438483</v>
      </c>
      <c r="K256" s="27">
        <f t="shared" si="3"/>
        <v>12.96073504670745</v>
      </c>
    </row>
    <row r="257" spans="9:11" ht="12.75">
      <c r="I257" s="15">
        <v>33695.446</v>
      </c>
      <c r="J257" s="15">
        <v>905932</v>
      </c>
      <c r="K257" s="27">
        <f t="shared" si="3"/>
        <v>26.885888377913144</v>
      </c>
    </row>
    <row r="258" spans="9:11" ht="12.75">
      <c r="I258" s="15">
        <v>33695.446</v>
      </c>
      <c r="J258" s="15">
        <v>122548</v>
      </c>
      <c r="K258" s="27">
        <f t="shared" si="3"/>
        <v>3.6369306404194797</v>
      </c>
    </row>
    <row r="259" spans="9:11" ht="12.75">
      <c r="I259" s="15">
        <v>33693.202000000005</v>
      </c>
      <c r="J259" s="15">
        <v>646423</v>
      </c>
      <c r="K259" s="27">
        <f aca="true" t="shared" si="4" ref="K259:K317">+J259/I259</f>
        <v>19.185561526624863</v>
      </c>
    </row>
    <row r="260" spans="9:11" ht="12.75">
      <c r="I260" s="15">
        <v>32047.101000000002</v>
      </c>
      <c r="J260" s="15">
        <v>1039372</v>
      </c>
      <c r="K260" s="27">
        <f t="shared" si="4"/>
        <v>32.43263719860339</v>
      </c>
    </row>
    <row r="261" spans="9:11" ht="12.75">
      <c r="I261" s="15">
        <v>32047.101000000002</v>
      </c>
      <c r="J261" s="15">
        <v>280853</v>
      </c>
      <c r="K261" s="27">
        <f t="shared" si="4"/>
        <v>8.763756821560865</v>
      </c>
    </row>
    <row r="262" spans="9:11" ht="12.75">
      <c r="I262" s="15">
        <v>31894.229000000003</v>
      </c>
      <c r="J262" s="15">
        <v>224779</v>
      </c>
      <c r="K262" s="27">
        <f t="shared" si="4"/>
        <v>7.04763861825912</v>
      </c>
    </row>
    <row r="263" spans="9:11" ht="12.75">
      <c r="I263" s="15">
        <v>30398.685400000002</v>
      </c>
      <c r="J263" s="15">
        <v>801521</v>
      </c>
      <c r="K263" s="27">
        <f t="shared" si="4"/>
        <v>26.366962566085174</v>
      </c>
    </row>
    <row r="264" spans="9:11" ht="12.75">
      <c r="I264" s="15">
        <v>30169.3774</v>
      </c>
      <c r="J264" s="15">
        <v>285019</v>
      </c>
      <c r="K264" s="27">
        <f t="shared" si="4"/>
        <v>9.447294726075453</v>
      </c>
    </row>
    <row r="265" spans="9:11" ht="12.75">
      <c r="I265" s="15">
        <v>28952.0992</v>
      </c>
      <c r="J265" s="15">
        <v>2674095</v>
      </c>
      <c r="K265" s="27">
        <f t="shared" si="4"/>
        <v>92.36273271680417</v>
      </c>
    </row>
    <row r="266" spans="9:11" ht="12.75">
      <c r="I266" s="15">
        <v>28750.199200000003</v>
      </c>
      <c r="J266" s="15">
        <v>807854</v>
      </c>
      <c r="K266" s="27">
        <f t="shared" si="4"/>
        <v>28.09907487527947</v>
      </c>
    </row>
    <row r="267" spans="9:11" ht="12.75">
      <c r="I267" s="15">
        <v>28750.199200000003</v>
      </c>
      <c r="J267" s="15">
        <v>3100214</v>
      </c>
      <c r="K267" s="27">
        <f t="shared" si="4"/>
        <v>107.83278329424583</v>
      </c>
    </row>
    <row r="268" spans="9:11" ht="12.75">
      <c r="I268" s="15">
        <v>28750.199200000003</v>
      </c>
      <c r="J268" s="15">
        <v>1557723</v>
      </c>
      <c r="K268" s="27">
        <f t="shared" si="4"/>
        <v>54.181294159520114</v>
      </c>
    </row>
    <row r="269" spans="9:11" ht="12.75">
      <c r="I269" s="15">
        <v>28597.3272</v>
      </c>
      <c r="J269" s="15">
        <v>3154573</v>
      </c>
      <c r="K269" s="27">
        <f t="shared" si="4"/>
        <v>110.31006422166614</v>
      </c>
    </row>
    <row r="270" spans="9:11" ht="12.75">
      <c r="I270" s="15">
        <v>28597.3272</v>
      </c>
      <c r="J270" s="15">
        <v>1519517</v>
      </c>
      <c r="K270" s="27">
        <f t="shared" si="4"/>
        <v>53.134930735764705</v>
      </c>
    </row>
    <row r="271" spans="9:11" ht="12.75">
      <c r="I271" s="15">
        <v>28520.891200000002</v>
      </c>
      <c r="J271" s="15">
        <v>529340</v>
      </c>
      <c r="K271" s="27">
        <f t="shared" si="4"/>
        <v>18.559728596419173</v>
      </c>
    </row>
    <row r="272" spans="9:11" ht="12.75">
      <c r="I272" s="15">
        <v>28444.4552</v>
      </c>
      <c r="J272" s="15">
        <v>1601981</v>
      </c>
      <c r="K272" s="27">
        <f t="shared" si="4"/>
        <v>56.31962323539246</v>
      </c>
    </row>
    <row r="273" spans="9:11" ht="12.75">
      <c r="I273" s="15">
        <v>27300.302400000004</v>
      </c>
      <c r="J273" s="15">
        <v>464563</v>
      </c>
      <c r="K273" s="27">
        <f t="shared" si="4"/>
        <v>17.016771213493953</v>
      </c>
    </row>
    <row r="274" spans="9:11" ht="12.75">
      <c r="I274" s="15">
        <v>26583.883</v>
      </c>
      <c r="J274" s="15">
        <v>81701</v>
      </c>
      <c r="K274" s="27">
        <f t="shared" si="4"/>
        <v>3.073328301964013</v>
      </c>
    </row>
    <row r="275" spans="9:11" ht="12.75">
      <c r="I275" s="15">
        <v>26136.761000000002</v>
      </c>
      <c r="J275" s="15">
        <v>1359887</v>
      </c>
      <c r="K275" s="27">
        <f t="shared" si="4"/>
        <v>52.029668098506924</v>
      </c>
    </row>
    <row r="276" spans="9:11" ht="12.75">
      <c r="I276" s="15">
        <v>25467.255</v>
      </c>
      <c r="J276" s="15">
        <v>428174</v>
      </c>
      <c r="K276" s="27">
        <f t="shared" si="4"/>
        <v>16.812726774047693</v>
      </c>
    </row>
    <row r="277" spans="9:11" ht="12.75">
      <c r="I277" s="15">
        <v>25453.015</v>
      </c>
      <c r="J277" s="15">
        <v>223970</v>
      </c>
      <c r="K277" s="27">
        <f t="shared" si="4"/>
        <v>8.799350489519611</v>
      </c>
    </row>
    <row r="278" spans="9:11" ht="12.75">
      <c r="I278" s="15">
        <v>25376.579</v>
      </c>
      <c r="J278" s="15">
        <v>1926223</v>
      </c>
      <c r="K278" s="27">
        <f t="shared" si="4"/>
        <v>75.90554266593617</v>
      </c>
    </row>
    <row r="279" spans="9:11" ht="12.75">
      <c r="I279" s="15">
        <v>24246.665</v>
      </c>
      <c r="J279" s="15">
        <v>100591</v>
      </c>
      <c r="K279" s="27">
        <f t="shared" si="4"/>
        <v>4.1486530209412305</v>
      </c>
    </row>
    <row r="280" spans="9:11" ht="12.75">
      <c r="I280" s="15">
        <v>24010.5642</v>
      </c>
      <c r="J280" s="15">
        <v>1341379</v>
      </c>
      <c r="K280" s="27">
        <f t="shared" si="4"/>
        <v>55.86620076174636</v>
      </c>
    </row>
    <row r="281" spans="9:11" ht="12.75">
      <c r="I281" s="15">
        <v>23804.317000000003</v>
      </c>
      <c r="J281" s="15">
        <v>2692008</v>
      </c>
      <c r="K281" s="27">
        <f t="shared" si="4"/>
        <v>113.08906699570501</v>
      </c>
    </row>
    <row r="282" spans="9:11" ht="12.75">
      <c r="I282" s="15">
        <v>23651.445000000003</v>
      </c>
      <c r="J282" s="15">
        <v>6586777</v>
      </c>
      <c r="K282" s="27">
        <f t="shared" si="4"/>
        <v>278.493639606375</v>
      </c>
    </row>
    <row r="283" spans="9:11" ht="12.75">
      <c r="I283" s="15">
        <v>23651.445000000003</v>
      </c>
      <c r="J283" s="15">
        <v>2203541</v>
      </c>
      <c r="K283" s="27">
        <f t="shared" si="4"/>
        <v>93.16728851027916</v>
      </c>
    </row>
    <row r="284" spans="9:11" ht="12.75">
      <c r="I284" s="15">
        <v>23498.573000000004</v>
      </c>
      <c r="J284" s="15">
        <v>785590</v>
      </c>
      <c r="K284" s="27">
        <f t="shared" si="4"/>
        <v>33.431391770044925</v>
      </c>
    </row>
    <row r="285" spans="9:11" ht="12.75">
      <c r="I285" s="15">
        <v>22155.548400000003</v>
      </c>
      <c r="J285" s="15">
        <v>330361</v>
      </c>
      <c r="K285" s="27">
        <f t="shared" si="4"/>
        <v>14.910982749585198</v>
      </c>
    </row>
    <row r="286" spans="9:11" ht="12.75">
      <c r="I286" s="15">
        <v>22155.548400000003</v>
      </c>
      <c r="J286" s="15">
        <v>391079</v>
      </c>
      <c r="K286" s="27">
        <f t="shared" si="4"/>
        <v>17.65151522947633</v>
      </c>
    </row>
    <row r="287" spans="9:11" ht="12.75">
      <c r="I287" s="15">
        <v>22079.112400000005</v>
      </c>
      <c r="J287" s="15">
        <v>275870</v>
      </c>
      <c r="K287" s="27">
        <f t="shared" si="4"/>
        <v>12.494614593293159</v>
      </c>
    </row>
    <row r="288" spans="9:11" ht="12.75">
      <c r="I288" s="15">
        <v>21696.932400000005</v>
      </c>
      <c r="J288" s="15">
        <v>488169</v>
      </c>
      <c r="K288" s="27">
        <f t="shared" si="4"/>
        <v>22.499447894302325</v>
      </c>
    </row>
    <row r="289" spans="9:11" ht="12.75">
      <c r="I289" s="15">
        <v>20506.709200000005</v>
      </c>
      <c r="J289" s="15">
        <v>2254796</v>
      </c>
      <c r="K289" s="27">
        <f t="shared" si="4"/>
        <v>109.95406322921863</v>
      </c>
    </row>
    <row r="290" spans="9:11" ht="12.75">
      <c r="I290" s="15">
        <v>20506.709200000005</v>
      </c>
      <c r="J290" s="15">
        <v>79267</v>
      </c>
      <c r="K290" s="27">
        <f t="shared" si="4"/>
        <v>3.86541786041419</v>
      </c>
    </row>
    <row r="291" spans="9:11" ht="12.75">
      <c r="I291" s="15">
        <v>20506.709200000005</v>
      </c>
      <c r="J291" s="15">
        <v>1239038</v>
      </c>
      <c r="K291" s="27">
        <f t="shared" si="4"/>
        <v>60.42110354790615</v>
      </c>
    </row>
    <row r="292" spans="9:11" ht="12.75">
      <c r="I292" s="15">
        <v>20430.273200000003</v>
      </c>
      <c r="J292" s="15">
        <v>285774</v>
      </c>
      <c r="K292" s="27">
        <f t="shared" si="4"/>
        <v>13.98777183263511</v>
      </c>
    </row>
    <row r="293" spans="9:11" ht="12.75">
      <c r="I293" s="15">
        <v>20277.401200000004</v>
      </c>
      <c r="J293" s="15">
        <v>571365</v>
      </c>
      <c r="K293" s="27">
        <f t="shared" si="4"/>
        <v>28.177427391435145</v>
      </c>
    </row>
    <row r="294" spans="9:11" ht="12.75">
      <c r="I294" s="15">
        <v>18857.799400000004</v>
      </c>
      <c r="J294" s="15">
        <v>540422</v>
      </c>
      <c r="K294" s="27">
        <f t="shared" si="4"/>
        <v>28.657744657099276</v>
      </c>
    </row>
    <row r="295" spans="9:11" ht="12.75">
      <c r="I295" s="15">
        <v>18781.363400000002</v>
      </c>
      <c r="J295" s="15">
        <v>793035</v>
      </c>
      <c r="K295" s="27">
        <f t="shared" si="4"/>
        <v>42.22457034189541</v>
      </c>
    </row>
    <row r="296" spans="9:11" ht="12.75">
      <c r="I296" s="15">
        <v>18781.363400000002</v>
      </c>
      <c r="J296" s="15">
        <v>421180</v>
      </c>
      <c r="K296" s="27">
        <f t="shared" si="4"/>
        <v>22.42542200104599</v>
      </c>
    </row>
    <row r="297" spans="9:11" ht="12.75">
      <c r="I297" s="15">
        <v>18781.363400000002</v>
      </c>
      <c r="J297" s="15">
        <v>1680267</v>
      </c>
      <c r="K297" s="27">
        <f t="shared" si="4"/>
        <v>89.46459126604195</v>
      </c>
    </row>
    <row r="298" spans="9:11" ht="12.75">
      <c r="I298" s="15">
        <v>17208.819000000003</v>
      </c>
      <c r="J298" s="15">
        <v>768423</v>
      </c>
      <c r="K298" s="27">
        <f t="shared" si="4"/>
        <v>44.65286083838757</v>
      </c>
    </row>
    <row r="299" spans="9:11" ht="12.75">
      <c r="I299" s="15">
        <v>17208.819000000003</v>
      </c>
      <c r="J299" s="15">
        <v>1025462</v>
      </c>
      <c r="K299" s="27">
        <f t="shared" si="4"/>
        <v>59.58933033115171</v>
      </c>
    </row>
    <row r="300" spans="9:11" ht="12.75">
      <c r="I300" s="15">
        <v>17208.819000000003</v>
      </c>
      <c r="J300" s="15">
        <v>539970</v>
      </c>
      <c r="K300" s="27">
        <f t="shared" si="4"/>
        <v>31.37751637692278</v>
      </c>
    </row>
    <row r="301" spans="9:11" ht="12.75">
      <c r="I301" s="15">
        <v>17208.819000000003</v>
      </c>
      <c r="J301" s="15">
        <v>513319</v>
      </c>
      <c r="K301" s="27">
        <f t="shared" si="4"/>
        <v>29.828833692771127</v>
      </c>
    </row>
    <row r="302" spans="9:11" ht="12.75">
      <c r="I302" s="15">
        <v>17132.383</v>
      </c>
      <c r="J302" s="15">
        <v>426881</v>
      </c>
      <c r="K302" s="27">
        <f t="shared" si="4"/>
        <v>24.916615511105487</v>
      </c>
    </row>
    <row r="303" spans="9:11" ht="12.75">
      <c r="I303" s="15">
        <v>16903.075</v>
      </c>
      <c r="J303" s="15">
        <v>326928</v>
      </c>
      <c r="K303" s="27">
        <f t="shared" si="4"/>
        <v>19.341332863990722</v>
      </c>
    </row>
    <row r="304" spans="9:11" ht="12.75">
      <c r="I304" s="15">
        <v>15624.388</v>
      </c>
      <c r="J304" s="15">
        <v>472194</v>
      </c>
      <c r="K304" s="27">
        <f t="shared" si="4"/>
        <v>30.221599719617817</v>
      </c>
    </row>
    <row r="305" spans="9:11" ht="12.75">
      <c r="I305" s="15">
        <v>15559.768000000002</v>
      </c>
      <c r="J305" s="15">
        <v>341172</v>
      </c>
      <c r="K305" s="27">
        <f t="shared" si="4"/>
        <v>21.926548005085934</v>
      </c>
    </row>
    <row r="306" spans="9:11" ht="12.75">
      <c r="I306" s="15">
        <v>15559.768000000002</v>
      </c>
      <c r="J306" s="15">
        <v>138851</v>
      </c>
      <c r="K306" s="27">
        <f t="shared" si="4"/>
        <v>8.92371917113417</v>
      </c>
    </row>
    <row r="307" spans="9:11" ht="12.75">
      <c r="I307" s="15">
        <v>15559.768000000002</v>
      </c>
      <c r="J307" s="15">
        <v>1119326</v>
      </c>
      <c r="K307" s="27">
        <f t="shared" si="4"/>
        <v>71.93719083729268</v>
      </c>
    </row>
    <row r="308" spans="9:11" ht="12.75">
      <c r="I308" s="15">
        <v>15483.332000000002</v>
      </c>
      <c r="J308" s="15">
        <v>346354</v>
      </c>
      <c r="K308" s="27">
        <f t="shared" si="4"/>
        <v>22.369474477457434</v>
      </c>
    </row>
    <row r="309" spans="9:11" ht="12.75">
      <c r="I309" s="15">
        <v>15483.332000000002</v>
      </c>
      <c r="J309" s="15">
        <v>1159785</v>
      </c>
      <c r="K309" s="27">
        <f t="shared" si="4"/>
        <v>74.9053885817342</v>
      </c>
    </row>
    <row r="310" spans="9:11" ht="12.75">
      <c r="I310" s="15">
        <v>15406.896</v>
      </c>
      <c r="J310" s="15">
        <v>746486</v>
      </c>
      <c r="K310" s="27">
        <f t="shared" si="4"/>
        <v>48.45142071446448</v>
      </c>
    </row>
    <row r="311" spans="9:11" ht="12.75">
      <c r="I311" s="15">
        <v>13910.646400000003</v>
      </c>
      <c r="J311" s="15">
        <v>605156</v>
      </c>
      <c r="K311" s="27">
        <f t="shared" si="4"/>
        <v>43.503082646109085</v>
      </c>
    </row>
    <row r="312" spans="9:11" ht="12.75">
      <c r="I312" s="15">
        <v>13910.646400000003</v>
      </c>
      <c r="J312" s="15">
        <v>304516</v>
      </c>
      <c r="K312" s="27">
        <f t="shared" si="4"/>
        <v>21.890859076110218</v>
      </c>
    </row>
    <row r="313" spans="9:11" ht="12.75">
      <c r="I313" s="15">
        <v>13910.646400000003</v>
      </c>
      <c r="J313" s="15">
        <v>1687166</v>
      </c>
      <c r="K313" s="27">
        <f t="shared" si="4"/>
        <v>121.28595260677459</v>
      </c>
    </row>
    <row r="314" spans="9:11" ht="12.75">
      <c r="I314" s="15">
        <v>13910.646400000003</v>
      </c>
      <c r="J314" s="15">
        <v>659059</v>
      </c>
      <c r="K314" s="27">
        <f t="shared" si="4"/>
        <v>47.378028385510525</v>
      </c>
    </row>
    <row r="315" spans="9:11" ht="12.75">
      <c r="I315" s="15">
        <v>12185.0182</v>
      </c>
      <c r="J315" s="15">
        <v>1110154</v>
      </c>
      <c r="K315" s="27">
        <f t="shared" si="4"/>
        <v>91.1081117630173</v>
      </c>
    </row>
    <row r="316" spans="9:11" ht="12.75">
      <c r="I316" s="15">
        <v>12185.0182</v>
      </c>
      <c r="J316" s="15">
        <v>566802</v>
      </c>
      <c r="K316" s="27">
        <f t="shared" si="4"/>
        <v>46.51630311065107</v>
      </c>
    </row>
    <row r="317" spans="9:11" ht="12.75">
      <c r="I317" s="15">
        <v>10459.3194</v>
      </c>
      <c r="J317" s="15">
        <v>364011</v>
      </c>
      <c r="K317" s="27">
        <f t="shared" si="4"/>
        <v>34.80255130176061</v>
      </c>
    </row>
    <row r="318" ht="12.75">
      <c r="K318" s="27"/>
    </row>
    <row r="319" ht="12.75">
      <c r="K319" s="27"/>
    </row>
    <row r="320" ht="12.75">
      <c r="K320" s="27"/>
    </row>
    <row r="321" ht="12.75">
      <c r="K321" s="27"/>
    </row>
    <row r="322" ht="12.75">
      <c r="K322" s="27"/>
    </row>
    <row r="323" ht="12.75">
      <c r="K323" s="27"/>
    </row>
    <row r="324" ht="12.75">
      <c r="K324" s="27"/>
    </row>
    <row r="325" ht="12.75">
      <c r="K325" s="27"/>
    </row>
    <row r="326" ht="12.75">
      <c r="K326" s="27"/>
    </row>
    <row r="327" ht="12.75">
      <c r="K327" s="27"/>
    </row>
    <row r="328" ht="12.75">
      <c r="K328" s="27"/>
    </row>
    <row r="329" ht="12.75">
      <c r="K329" s="27"/>
    </row>
    <row r="330" ht="12.75">
      <c r="K330" s="27"/>
    </row>
    <row r="331" ht="12.75">
      <c r="K331" s="27"/>
    </row>
    <row r="332" ht="12.75">
      <c r="K332" s="27"/>
    </row>
    <row r="333" ht="12.75">
      <c r="K333" s="27"/>
    </row>
    <row r="334" ht="12.75">
      <c r="K334" s="27"/>
    </row>
    <row r="335" ht="12.75">
      <c r="K335" s="27"/>
    </row>
    <row r="336" ht="12.75">
      <c r="K336" s="27"/>
    </row>
    <row r="337" ht="12.75">
      <c r="K337" s="27"/>
    </row>
    <row r="338" ht="12.75">
      <c r="K338" s="27"/>
    </row>
    <row r="339" ht="12.75">
      <c r="K339" s="27"/>
    </row>
    <row r="340" ht="12.75">
      <c r="K340" s="27"/>
    </row>
    <row r="341" ht="12.75">
      <c r="K341" s="27"/>
    </row>
    <row r="342" ht="12.75">
      <c r="K342" s="27"/>
    </row>
    <row r="343" ht="12.75">
      <c r="K343" s="27"/>
    </row>
    <row r="344" ht="12.75">
      <c r="K344" s="27"/>
    </row>
    <row r="345" ht="12.75">
      <c r="K345" s="27"/>
    </row>
    <row r="346" ht="12.75">
      <c r="K346" s="27"/>
    </row>
    <row r="347" ht="12.75">
      <c r="K347" s="27"/>
    </row>
    <row r="348" ht="12.75">
      <c r="K348" s="27"/>
    </row>
    <row r="349" ht="12.75">
      <c r="K349" s="27"/>
    </row>
    <row r="350" ht="12.75">
      <c r="K350" s="27"/>
    </row>
    <row r="351" ht="12.75">
      <c r="K351" s="27"/>
    </row>
    <row r="352" ht="12.75">
      <c r="K352" s="27"/>
    </row>
    <row r="353" ht="12.75">
      <c r="K353" s="27"/>
    </row>
    <row r="354" ht="12.75">
      <c r="K354" s="27"/>
    </row>
    <row r="355" ht="12.75">
      <c r="K355" s="27"/>
    </row>
    <row r="356" ht="12.75">
      <c r="K356" s="27"/>
    </row>
    <row r="357" ht="12.75">
      <c r="K357" s="27"/>
    </row>
    <row r="358" ht="12.75">
      <c r="K358" s="27"/>
    </row>
    <row r="359" ht="12.75">
      <c r="K359" s="27"/>
    </row>
    <row r="360" ht="12.75">
      <c r="K360" s="27"/>
    </row>
    <row r="361" ht="12.75">
      <c r="K361" s="27"/>
    </row>
    <row r="362" ht="12.75">
      <c r="K362" s="27"/>
    </row>
    <row r="363" ht="12.75">
      <c r="K363" s="27"/>
    </row>
    <row r="364" ht="12.75">
      <c r="K364" s="27"/>
    </row>
    <row r="365" ht="12.75">
      <c r="K365" s="27"/>
    </row>
    <row r="366" ht="12.75">
      <c r="K366" s="27"/>
    </row>
    <row r="367" ht="12.75">
      <c r="K367" s="27"/>
    </row>
    <row r="368" ht="12.75">
      <c r="K368" s="27"/>
    </row>
    <row r="369" ht="12.75">
      <c r="K369" s="27"/>
    </row>
    <row r="370" ht="12.75">
      <c r="K370" s="27"/>
    </row>
    <row r="371" ht="12.75">
      <c r="K371" s="27"/>
    </row>
    <row r="372" ht="12.75">
      <c r="K372" s="27"/>
    </row>
    <row r="373" ht="12.75">
      <c r="K373" s="27"/>
    </row>
    <row r="374" ht="12.75">
      <c r="K374" s="27"/>
    </row>
    <row r="375" ht="12.75">
      <c r="K375" s="27"/>
    </row>
    <row r="376" ht="12.75">
      <c r="K376" s="27"/>
    </row>
    <row r="377" ht="12.75">
      <c r="K377" s="27"/>
    </row>
    <row r="378" ht="12.75">
      <c r="K378" s="27"/>
    </row>
    <row r="379" ht="12.75">
      <c r="K379" s="27"/>
    </row>
    <row r="380" ht="12.75">
      <c r="K380" s="27"/>
    </row>
    <row r="381" ht="12.75">
      <c r="K381" s="27"/>
    </row>
    <row r="382" ht="12.75">
      <c r="K382" s="27"/>
    </row>
    <row r="383" ht="12.75">
      <c r="K383" s="27"/>
    </row>
    <row r="384" ht="12.75">
      <c r="K384" s="27"/>
    </row>
    <row r="385" ht="12.75">
      <c r="K385" s="27"/>
    </row>
    <row r="386" ht="12.75">
      <c r="K386" s="27"/>
    </row>
    <row r="387" ht="12.75">
      <c r="K387" s="27"/>
    </row>
    <row r="388" ht="12.75">
      <c r="K388" s="27"/>
    </row>
    <row r="389" ht="12.75">
      <c r="K389" s="27"/>
    </row>
    <row r="390" ht="12.75">
      <c r="K390" s="27"/>
    </row>
    <row r="391" ht="12.75">
      <c r="K391" s="27"/>
    </row>
    <row r="392" ht="12.75">
      <c r="K392" s="27"/>
    </row>
    <row r="393" ht="12.75">
      <c r="K393" s="27"/>
    </row>
    <row r="394" ht="12.75">
      <c r="K394" s="27"/>
    </row>
    <row r="395" ht="12.75">
      <c r="K395" s="27"/>
    </row>
    <row r="396" ht="12.75">
      <c r="K396" s="27"/>
    </row>
    <row r="397" ht="12.75">
      <c r="K397" s="27"/>
    </row>
    <row r="398" ht="12.75">
      <c r="K398" s="27"/>
    </row>
    <row r="399" ht="12.75">
      <c r="K399" s="27"/>
    </row>
    <row r="400" ht="12.75">
      <c r="K400" s="27"/>
    </row>
    <row r="401" ht="12.75">
      <c r="K401" s="27"/>
    </row>
    <row r="402" ht="12.75">
      <c r="K402" s="27"/>
    </row>
    <row r="403" ht="12.75">
      <c r="K403" s="27"/>
    </row>
    <row r="404" ht="12.75">
      <c r="K404" s="27"/>
    </row>
    <row r="405" ht="12.75">
      <c r="K405" s="27"/>
    </row>
    <row r="406" ht="12.75">
      <c r="K406" s="27"/>
    </row>
    <row r="407" ht="12.75">
      <c r="K407" s="27"/>
    </row>
    <row r="408" ht="12.75">
      <c r="K408" s="27"/>
    </row>
    <row r="409" ht="12.75">
      <c r="K409" s="27"/>
    </row>
    <row r="410" ht="12.75">
      <c r="K410" s="27"/>
    </row>
    <row r="411" ht="12.75">
      <c r="K411" s="27"/>
    </row>
    <row r="412" ht="12.75">
      <c r="K412" s="27"/>
    </row>
    <row r="413" ht="12.75">
      <c r="K413" s="27"/>
    </row>
    <row r="414" ht="12.75">
      <c r="K414" s="27"/>
    </row>
    <row r="415" ht="12.75">
      <c r="K415" s="27"/>
    </row>
    <row r="416" ht="12.75">
      <c r="K416" s="27"/>
    </row>
    <row r="417" ht="12.75">
      <c r="K417" s="27"/>
    </row>
    <row r="418" ht="12.75">
      <c r="K418" s="27"/>
    </row>
    <row r="419" ht="12.75">
      <c r="K419" s="27"/>
    </row>
    <row r="420" ht="12.75">
      <c r="K420" s="27"/>
    </row>
    <row r="421" ht="12.75">
      <c r="K421" s="27"/>
    </row>
    <row r="422" ht="12.75">
      <c r="K422" s="27"/>
    </row>
    <row r="423" ht="12.75">
      <c r="K423" s="27"/>
    </row>
    <row r="424" ht="12.75">
      <c r="K424" s="27"/>
    </row>
    <row r="425" ht="12.75">
      <c r="K425" s="27"/>
    </row>
    <row r="426" ht="12.75">
      <c r="K426" s="27"/>
    </row>
    <row r="427" ht="12.75">
      <c r="K427" s="27"/>
    </row>
    <row r="428" ht="12.75">
      <c r="K428" s="27"/>
    </row>
    <row r="429" ht="12.75">
      <c r="K429" s="27"/>
    </row>
    <row r="430" ht="12.75">
      <c r="K430" s="27"/>
    </row>
    <row r="431" ht="12.75">
      <c r="K431" s="27"/>
    </row>
    <row r="432" ht="12.75">
      <c r="K432" s="27"/>
    </row>
  </sheetData>
  <printOptions horizontalCentered="1" verticalCentered="1"/>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4:E32"/>
  <sheetViews>
    <sheetView workbookViewId="0" topLeftCell="A1">
      <selection activeCell="B8" sqref="B8"/>
    </sheetView>
  </sheetViews>
  <sheetFormatPr defaultColWidth="9.33203125" defaultRowHeight="12.75"/>
  <cols>
    <col min="2" max="2" width="54.5" style="0" customWidth="1"/>
    <col min="4" max="4" width="14.5" style="0" bestFit="1" customWidth="1"/>
    <col min="5" max="5" width="17.16015625" style="0" customWidth="1"/>
  </cols>
  <sheetData>
    <row r="4" spans="1:5" ht="15.75">
      <c r="A4" s="107" t="s">
        <v>41</v>
      </c>
      <c r="B4" s="108"/>
      <c r="C4" s="108"/>
      <c r="D4" s="108"/>
      <c r="E4" s="109"/>
    </row>
    <row r="5" spans="4:5" ht="12.75">
      <c r="D5" s="8" t="s">
        <v>43</v>
      </c>
      <c r="E5" s="21" t="s">
        <v>44</v>
      </c>
    </row>
    <row r="6" spans="1:5" ht="12.75">
      <c r="A6" t="s">
        <v>42</v>
      </c>
      <c r="D6" s="12">
        <v>12397027</v>
      </c>
      <c r="E6" s="12">
        <v>-6121101</v>
      </c>
    </row>
    <row r="7" ht="12.75">
      <c r="E7" s="12"/>
    </row>
    <row r="8" spans="1:5" ht="12.75">
      <c r="A8" t="s">
        <v>197</v>
      </c>
      <c r="D8" s="12">
        <v>162223247.73051935</v>
      </c>
      <c r="E8" s="12">
        <v>162809534.57876164</v>
      </c>
    </row>
    <row r="10" spans="1:5" ht="12.75">
      <c r="A10" t="s">
        <v>54</v>
      </c>
      <c r="D10" s="15">
        <v>1995511.3002688885</v>
      </c>
      <c r="E10" s="15">
        <v>1998881.7236603498</v>
      </c>
    </row>
    <row r="12" ht="12.75">
      <c r="A12" s="26" t="s">
        <v>55</v>
      </c>
    </row>
    <row r="13" spans="1:5" ht="43.5" customHeight="1">
      <c r="A13" s="110" t="s">
        <v>192</v>
      </c>
      <c r="B13" s="111"/>
      <c r="C13" s="111"/>
      <c r="D13" s="111"/>
      <c r="E13" s="112"/>
    </row>
    <row r="15" spans="1:5" ht="70.5" customHeight="1">
      <c r="A15" s="110" t="s">
        <v>193</v>
      </c>
      <c r="B15" s="111"/>
      <c r="C15" s="111"/>
      <c r="D15" s="111"/>
      <c r="E15" s="112"/>
    </row>
    <row r="17" spans="1:5" ht="85.5" customHeight="1">
      <c r="A17" s="110" t="s">
        <v>194</v>
      </c>
      <c r="B17" s="111"/>
      <c r="C17" s="111"/>
      <c r="D17" s="111"/>
      <c r="E17" s="112"/>
    </row>
    <row r="19" ht="12.75">
      <c r="A19" s="26" t="s">
        <v>62</v>
      </c>
    </row>
    <row r="21" spans="1:5" ht="30" customHeight="1">
      <c r="A21" s="110" t="s">
        <v>195</v>
      </c>
      <c r="B21" s="111"/>
      <c r="C21" s="111"/>
      <c r="D21" s="111"/>
      <c r="E21" s="112"/>
    </row>
    <row r="24" ht="12.75">
      <c r="A24" s="26" t="s">
        <v>63</v>
      </c>
    </row>
    <row r="26" spans="1:5" ht="54.75" customHeight="1">
      <c r="A26" s="110" t="s">
        <v>64</v>
      </c>
      <c r="B26" s="111"/>
      <c r="C26" s="111"/>
      <c r="D26" s="111"/>
      <c r="E26" s="112"/>
    </row>
    <row r="27" spans="1:5" ht="15" customHeight="1">
      <c r="A27" s="22"/>
      <c r="B27" s="22"/>
      <c r="C27" s="22"/>
      <c r="D27" s="22"/>
      <c r="E27" s="22"/>
    </row>
    <row r="28" spans="1:5" ht="54.75" customHeight="1">
      <c r="A28" s="110" t="s">
        <v>65</v>
      </c>
      <c r="B28" s="111"/>
      <c r="C28" s="111"/>
      <c r="D28" s="111"/>
      <c r="E28" s="112"/>
    </row>
    <row r="30" spans="1:5" ht="85.5" customHeight="1">
      <c r="A30" s="110" t="s">
        <v>196</v>
      </c>
      <c r="B30" s="111"/>
      <c r="C30" s="111"/>
      <c r="D30" s="111"/>
      <c r="E30" s="112"/>
    </row>
    <row r="31" ht="13.5" customHeight="1"/>
    <row r="32" spans="1:5" ht="13.5" customHeight="1">
      <c r="A32" s="113" t="s">
        <v>66</v>
      </c>
      <c r="B32" s="114"/>
      <c r="C32" s="114"/>
      <c r="D32" s="114"/>
      <c r="E32" s="115"/>
    </row>
  </sheetData>
  <mergeCells count="9">
    <mergeCell ref="A32:E32"/>
    <mergeCell ref="A21:E21"/>
    <mergeCell ref="A26:E26"/>
    <mergeCell ref="A30:E30"/>
    <mergeCell ref="A28:E28"/>
    <mergeCell ref="A4:E4"/>
    <mergeCell ref="A13:E13"/>
    <mergeCell ref="A15:E15"/>
    <mergeCell ref="A17:E17"/>
  </mergeCells>
  <printOptions horizontalCentered="1" verticalCentered="1"/>
  <pageMargins left="0.75" right="0.75" top="0.5" bottom="0.5" header="0.5" footer="0.5"/>
  <pageSetup fitToHeight="1" fitToWidth="1" horizontalDpi="600" verticalDpi="600" orientation="portrait" scale="95"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2:H170"/>
  <sheetViews>
    <sheetView workbookViewId="0" topLeftCell="A1">
      <selection activeCell="E8" sqref="E8"/>
    </sheetView>
  </sheetViews>
  <sheetFormatPr defaultColWidth="9.33203125" defaultRowHeight="12.75"/>
  <cols>
    <col min="1" max="1" width="8.83203125" style="44" customWidth="1"/>
    <col min="2" max="2" width="2.33203125" style="0" customWidth="1"/>
    <col min="3" max="3" width="25.83203125" style="45" customWidth="1"/>
    <col min="4" max="4" width="2.16015625" style="45" customWidth="1"/>
    <col min="5" max="5" width="16.66015625" style="26" customWidth="1"/>
  </cols>
  <sheetData>
    <row r="1" ht="33" customHeight="1"/>
    <row r="2" spans="1:7" ht="36.75" customHeight="1">
      <c r="A2" s="120" t="s">
        <v>173</v>
      </c>
      <c r="B2" s="121"/>
      <c r="C2" s="121"/>
      <c r="D2" s="121"/>
      <c r="E2" s="121"/>
      <c r="F2" s="46"/>
      <c r="G2" s="47"/>
    </row>
    <row r="3" spans="1:7" ht="57.75" customHeight="1">
      <c r="A3" s="48"/>
      <c r="C3" s="49" t="str">
        <f>"Total FY07 General Fund Budget"&amp;"   -  $856.6"&amp;"  M"</f>
        <v>Total FY07 General Fund Budget   -  $856.6  M</v>
      </c>
      <c r="D3" s="50"/>
      <c r="E3" s="122"/>
      <c r="F3" s="122"/>
      <c r="G3" s="122"/>
    </row>
    <row r="4" spans="1:6" ht="15" customHeight="1" thickBot="1">
      <c r="A4" s="48"/>
      <c r="C4" s="48"/>
      <c r="D4" s="50"/>
      <c r="E4" s="51"/>
      <c r="F4" s="23"/>
    </row>
    <row r="5" spans="1:6" ht="26.25" customHeight="1">
      <c r="A5" s="52"/>
      <c r="C5" s="123" t="s">
        <v>174</v>
      </c>
      <c r="D5" s="50"/>
      <c r="E5" s="54" t="s">
        <v>175</v>
      </c>
      <c r="F5" s="23"/>
    </row>
    <row r="6" spans="1:6" ht="4.5" customHeight="1">
      <c r="A6" s="52"/>
      <c r="C6" s="124"/>
      <c r="D6" s="50"/>
      <c r="E6" s="51"/>
      <c r="F6" s="23"/>
    </row>
    <row r="7" spans="1:6" ht="25.5">
      <c r="A7" s="52"/>
      <c r="C7" s="55" t="s">
        <v>176</v>
      </c>
      <c r="D7" s="56"/>
      <c r="E7" s="51"/>
      <c r="F7" s="23"/>
    </row>
    <row r="8" spans="1:6" ht="47.25" customHeight="1" thickBot="1">
      <c r="A8" s="48"/>
      <c r="C8" s="57" t="s">
        <v>177</v>
      </c>
      <c r="D8" s="58"/>
      <c r="E8" s="51" t="s">
        <v>178</v>
      </c>
      <c r="F8" s="23"/>
    </row>
    <row r="9" spans="1:7" ht="66" customHeight="1" thickTop="1">
      <c r="A9" s="48"/>
      <c r="C9" s="59" t="s">
        <v>179</v>
      </c>
      <c r="D9" s="60"/>
      <c r="E9" s="90" t="s">
        <v>180</v>
      </c>
      <c r="F9" s="91"/>
      <c r="G9" s="91"/>
    </row>
    <row r="10" spans="1:6" ht="21" customHeight="1">
      <c r="A10" s="61"/>
      <c r="C10" s="62"/>
      <c r="D10" s="60"/>
      <c r="E10" s="51"/>
      <c r="F10" s="23"/>
    </row>
    <row r="11" spans="1:6" ht="15.75" customHeight="1" hidden="1">
      <c r="A11" s="61"/>
      <c r="C11" s="63"/>
      <c r="D11" s="60"/>
      <c r="E11" s="51"/>
      <c r="F11" s="23"/>
    </row>
    <row r="12" spans="1:6" ht="30.75" customHeight="1" thickBot="1">
      <c r="A12" s="52"/>
      <c r="C12" s="64" t="s">
        <v>181</v>
      </c>
      <c r="D12" s="60"/>
      <c r="E12" s="125"/>
      <c r="F12" s="125"/>
    </row>
    <row r="13" spans="1:6" ht="29.25" customHeight="1" thickBot="1">
      <c r="A13" s="66"/>
      <c r="C13" s="67" t="s">
        <v>182</v>
      </c>
      <c r="D13" s="60"/>
      <c r="E13" s="51"/>
      <c r="F13" s="60"/>
    </row>
    <row r="14" spans="1:6" ht="25.5" customHeight="1" thickBot="1">
      <c r="A14" s="66"/>
      <c r="C14" s="68" t="s">
        <v>183</v>
      </c>
      <c r="D14" s="60"/>
      <c r="E14" s="51"/>
      <c r="F14" s="60"/>
    </row>
    <row r="15" spans="1:7" ht="26.25" customHeight="1" thickBot="1">
      <c r="A15" s="66"/>
      <c r="C15" s="53" t="s">
        <v>184</v>
      </c>
      <c r="D15" s="60"/>
      <c r="E15" s="92"/>
      <c r="F15" s="93"/>
      <c r="G15" s="94"/>
    </row>
    <row r="16" spans="1:6" ht="15" customHeight="1" thickTop="1">
      <c r="A16" s="116"/>
      <c r="C16" s="69"/>
      <c r="D16" s="60"/>
      <c r="E16" s="51"/>
      <c r="F16" s="60"/>
    </row>
    <row r="17" spans="1:6" ht="13.5" customHeight="1">
      <c r="A17" s="117"/>
      <c r="C17" s="70"/>
      <c r="D17" s="60"/>
      <c r="E17" s="51"/>
      <c r="F17" s="60"/>
    </row>
    <row r="18" spans="1:6" ht="24" customHeight="1">
      <c r="A18" s="61"/>
      <c r="C18" s="70" t="s">
        <v>185</v>
      </c>
      <c r="D18" s="60"/>
      <c r="E18" s="71" t="s">
        <v>186</v>
      </c>
      <c r="F18" s="72"/>
    </row>
    <row r="19" spans="1:6" ht="17.25" customHeight="1" hidden="1">
      <c r="A19" s="61"/>
      <c r="C19" s="70"/>
      <c r="D19" s="60"/>
      <c r="E19" s="51"/>
      <c r="F19" s="23"/>
    </row>
    <row r="20" spans="1:6" ht="17.25" customHeight="1">
      <c r="A20" s="48"/>
      <c r="C20" s="70"/>
      <c r="D20" s="60"/>
      <c r="E20" s="51"/>
      <c r="F20" s="23"/>
    </row>
    <row r="21" spans="1:6" ht="59.25" customHeight="1">
      <c r="A21" s="48"/>
      <c r="C21" s="73"/>
      <c r="D21" s="58"/>
      <c r="E21" s="74" t="s">
        <v>187</v>
      </c>
      <c r="F21" s="74"/>
    </row>
    <row r="22" spans="1:4" ht="61.5" customHeight="1" thickBot="1">
      <c r="A22" s="48"/>
      <c r="C22" s="75"/>
      <c r="D22" s="58"/>
    </row>
    <row r="23" spans="1:8" ht="27" customHeight="1" thickBot="1">
      <c r="A23" s="48"/>
      <c r="C23" s="76" t="s">
        <v>188</v>
      </c>
      <c r="D23" s="58"/>
      <c r="E23" s="71"/>
      <c r="F23" s="23"/>
      <c r="G23" s="23"/>
      <c r="H23" s="23"/>
    </row>
    <row r="24" spans="1:8" ht="45" customHeight="1" thickBot="1">
      <c r="A24" s="48"/>
      <c r="C24" s="77" t="s">
        <v>189</v>
      </c>
      <c r="D24" s="58"/>
      <c r="E24" s="78"/>
      <c r="F24" s="118"/>
      <c r="G24" s="118"/>
      <c r="H24" s="118"/>
    </row>
    <row r="25" spans="1:8" ht="34.5" customHeight="1" thickBot="1">
      <c r="A25" s="48"/>
      <c r="C25" s="77" t="s">
        <v>190</v>
      </c>
      <c r="D25" s="58"/>
      <c r="E25" s="51"/>
      <c r="F25" s="23"/>
      <c r="G25" s="23"/>
      <c r="H25" s="23"/>
    </row>
    <row r="26" spans="1:8" ht="66.75" customHeight="1" thickBot="1">
      <c r="A26" s="79"/>
      <c r="C26" s="80" t="s">
        <v>191</v>
      </c>
      <c r="D26" s="60"/>
      <c r="E26" s="51"/>
      <c r="F26" s="81"/>
      <c r="G26" s="23"/>
      <c r="H26" s="23"/>
    </row>
    <row r="27" ht="10.5" customHeight="1"/>
    <row r="28" spans="1:8" ht="15" customHeight="1">
      <c r="A28" s="82"/>
      <c r="B28" s="51"/>
      <c r="C28" s="60"/>
      <c r="D28" s="83"/>
      <c r="E28" s="51"/>
      <c r="F28" s="23"/>
      <c r="G28" s="23"/>
      <c r="H28" s="23"/>
    </row>
    <row r="29" spans="1:8" ht="12.75">
      <c r="A29" s="84"/>
      <c r="B29" s="51"/>
      <c r="C29" s="60"/>
      <c r="D29" s="56"/>
      <c r="E29" s="65"/>
      <c r="F29" s="23"/>
      <c r="G29" s="23"/>
      <c r="H29" s="23"/>
    </row>
    <row r="30" spans="1:8" ht="12.75">
      <c r="A30" s="85"/>
      <c r="B30" s="51"/>
      <c r="C30" s="60"/>
      <c r="D30" s="60"/>
      <c r="E30" s="60"/>
      <c r="F30" s="23"/>
      <c r="G30" s="23"/>
      <c r="H30" s="23"/>
    </row>
    <row r="31" spans="1:6" ht="12.75">
      <c r="A31" s="85"/>
      <c r="B31" s="51"/>
      <c r="C31" s="60"/>
      <c r="D31" s="60"/>
      <c r="E31" s="60"/>
      <c r="F31" s="86"/>
    </row>
    <row r="32" spans="1:5" ht="12.75">
      <c r="A32" s="85"/>
      <c r="B32" s="51"/>
      <c r="C32" s="60"/>
      <c r="D32" s="60"/>
      <c r="E32" s="60"/>
    </row>
    <row r="33" spans="1:5" ht="12.75">
      <c r="A33" s="85"/>
      <c r="B33" s="51"/>
      <c r="C33" s="60"/>
      <c r="D33" s="60"/>
      <c r="E33" s="51"/>
    </row>
    <row r="34" spans="1:5" ht="15.75">
      <c r="A34" s="119"/>
      <c r="B34" s="119"/>
      <c r="C34" s="119"/>
      <c r="D34" s="119"/>
      <c r="E34" s="119"/>
    </row>
    <row r="35" spans="1:5" ht="12.75">
      <c r="A35" s="85"/>
      <c r="B35" s="51"/>
      <c r="C35" s="60"/>
      <c r="D35" s="60"/>
      <c r="E35" s="51"/>
    </row>
    <row r="36" spans="1:5" ht="12.75">
      <c r="A36" s="85"/>
      <c r="B36" s="51"/>
      <c r="C36" s="60"/>
      <c r="D36" s="60"/>
      <c r="E36" s="51"/>
    </row>
    <row r="37" spans="1:5" ht="12.75">
      <c r="A37" s="85"/>
      <c r="B37" s="51"/>
      <c r="C37" s="87"/>
      <c r="D37" s="60"/>
      <c r="E37" s="60"/>
    </row>
    <row r="38" spans="1:6" ht="12.75">
      <c r="A38" s="85"/>
      <c r="B38" s="51"/>
      <c r="C38" s="87"/>
      <c r="D38" s="60"/>
      <c r="E38" s="60"/>
      <c r="F38" s="27"/>
    </row>
    <row r="39" spans="1:8" ht="12.75">
      <c r="A39" s="85"/>
      <c r="B39" s="51"/>
      <c r="C39" s="87"/>
      <c r="D39" s="60"/>
      <c r="E39" s="60"/>
      <c r="F39" s="27"/>
      <c r="H39" s="45"/>
    </row>
    <row r="40" spans="1:6" ht="12.75">
      <c r="A40" s="85"/>
      <c r="B40" s="51"/>
      <c r="C40" s="87"/>
      <c r="D40" s="60"/>
      <c r="E40" s="60"/>
      <c r="F40" s="27"/>
    </row>
    <row r="41" spans="1:5" ht="12.75">
      <c r="A41" s="85"/>
      <c r="B41" s="51"/>
      <c r="C41" s="60"/>
      <c r="D41" s="60"/>
      <c r="E41" s="51"/>
    </row>
    <row r="42" spans="1:5" ht="12.75">
      <c r="A42" s="85"/>
      <c r="B42" s="60"/>
      <c r="C42" s="60"/>
      <c r="D42" s="60"/>
      <c r="E42" s="60"/>
    </row>
    <row r="43" spans="1:5" ht="12.75">
      <c r="A43" s="85"/>
      <c r="B43" s="51"/>
      <c r="C43" s="60"/>
      <c r="D43" s="60"/>
      <c r="E43" s="51"/>
    </row>
    <row r="44" spans="1:5" ht="12.75">
      <c r="A44" s="85"/>
      <c r="B44" s="51"/>
      <c r="C44" s="60"/>
      <c r="D44" s="60"/>
      <c r="E44" s="51"/>
    </row>
    <row r="45" spans="1:7" ht="12.75">
      <c r="A45" s="85"/>
      <c r="B45" s="51"/>
      <c r="C45" s="60"/>
      <c r="D45" s="60"/>
      <c r="E45" s="60"/>
      <c r="G45" s="86"/>
    </row>
    <row r="46" spans="1:7" ht="12.75">
      <c r="A46" s="85"/>
      <c r="B46" s="51"/>
      <c r="C46" s="60"/>
      <c r="D46" s="60"/>
      <c r="E46" s="60"/>
      <c r="G46" s="27"/>
    </row>
    <row r="47" spans="1:7" ht="12.75">
      <c r="A47" s="85"/>
      <c r="B47" s="51"/>
      <c r="C47" s="60"/>
      <c r="D47" s="60"/>
      <c r="E47" s="60"/>
      <c r="G47" s="27"/>
    </row>
    <row r="48" spans="1:7" ht="12.75">
      <c r="A48" s="85"/>
      <c r="B48" s="51"/>
      <c r="C48" s="60"/>
      <c r="D48" s="60"/>
      <c r="E48" s="60"/>
      <c r="G48" s="27"/>
    </row>
    <row r="49" spans="1:5" ht="12.75">
      <c r="A49" s="85"/>
      <c r="B49" s="51"/>
      <c r="C49" s="60"/>
      <c r="D49" s="60"/>
      <c r="E49" s="60"/>
    </row>
    <row r="50" spans="1:5" ht="12.75">
      <c r="A50" s="85"/>
      <c r="B50" s="51"/>
      <c r="C50" s="60"/>
      <c r="D50" s="60"/>
      <c r="E50" s="60"/>
    </row>
    <row r="51" spans="1:5" ht="12.75">
      <c r="A51" s="85"/>
      <c r="B51" s="51"/>
      <c r="C51" s="60"/>
      <c r="D51" s="60"/>
      <c r="E51" s="51"/>
    </row>
    <row r="52" spans="1:5" ht="12.75">
      <c r="A52" s="85"/>
      <c r="B52" s="88"/>
      <c r="C52" s="88"/>
      <c r="D52" s="88"/>
      <c r="E52" s="60"/>
    </row>
    <row r="53" spans="1:5" ht="12.75">
      <c r="A53" s="85"/>
      <c r="B53" s="51"/>
      <c r="C53" s="60"/>
      <c r="D53" s="60"/>
      <c r="E53" s="51"/>
    </row>
    <row r="54" spans="1:5" ht="12.75">
      <c r="A54" s="85"/>
      <c r="B54" s="51"/>
      <c r="C54" s="60"/>
      <c r="D54" s="60"/>
      <c r="E54" s="85"/>
    </row>
    <row r="55" spans="1:5" ht="12.75">
      <c r="A55" s="85"/>
      <c r="B55" s="51"/>
      <c r="C55" s="60"/>
      <c r="D55" s="60"/>
      <c r="E55" s="51"/>
    </row>
    <row r="56" spans="1:5" ht="12.75">
      <c r="A56" s="85"/>
      <c r="B56" s="89"/>
      <c r="C56" s="60"/>
      <c r="D56" s="60"/>
      <c r="E56" s="60"/>
    </row>
    <row r="57" spans="1:5" ht="12.75">
      <c r="A57" s="85"/>
      <c r="B57" s="23"/>
      <c r="C57" s="60"/>
      <c r="D57" s="60"/>
      <c r="E57" s="51"/>
    </row>
    <row r="58" spans="1:5" ht="12.75">
      <c r="A58" s="85"/>
      <c r="B58" s="23"/>
      <c r="C58" s="60"/>
      <c r="D58" s="60"/>
      <c r="E58" s="51"/>
    </row>
    <row r="59" spans="1:5" ht="12.75">
      <c r="A59" s="85"/>
      <c r="B59" s="23"/>
      <c r="C59" s="60"/>
      <c r="D59" s="60"/>
      <c r="E59" s="51"/>
    </row>
    <row r="60" spans="1:5" ht="12.75">
      <c r="A60" s="85"/>
      <c r="B60" s="23"/>
      <c r="C60" s="60"/>
      <c r="D60" s="60"/>
      <c r="E60" s="51"/>
    </row>
    <row r="61" spans="1:5" ht="12.75">
      <c r="A61" s="85"/>
      <c r="B61" s="23"/>
      <c r="C61" s="60"/>
      <c r="D61" s="60"/>
      <c r="E61" s="51"/>
    </row>
    <row r="62" spans="1:5" ht="12.75">
      <c r="A62" s="85"/>
      <c r="B62" s="23"/>
      <c r="C62" s="60"/>
      <c r="D62" s="60"/>
      <c r="E62" s="51"/>
    </row>
    <row r="63" spans="1:5" ht="12.75">
      <c r="A63" s="85"/>
      <c r="B63" s="23"/>
      <c r="C63" s="60"/>
      <c r="D63" s="60"/>
      <c r="E63" s="51"/>
    </row>
    <row r="64" spans="1:5" ht="12.75">
      <c r="A64" s="85"/>
      <c r="B64" s="23"/>
      <c r="C64" s="60"/>
      <c r="D64" s="60"/>
      <c r="E64" s="51"/>
    </row>
    <row r="65" spans="1:5" ht="12.75">
      <c r="A65" s="85"/>
      <c r="B65" s="23"/>
      <c r="C65" s="60"/>
      <c r="D65" s="60"/>
      <c r="E65" s="51"/>
    </row>
    <row r="66" spans="1:5" ht="12.75">
      <c r="A66" s="85"/>
      <c r="B66" s="23"/>
      <c r="C66" s="60"/>
      <c r="D66" s="60"/>
      <c r="E66" s="51"/>
    </row>
    <row r="67" spans="1:5" ht="12.75">
      <c r="A67" s="85"/>
      <c r="B67" s="23"/>
      <c r="C67" s="60"/>
      <c r="D67" s="60"/>
      <c r="E67" s="51"/>
    </row>
    <row r="68" spans="1:5" ht="12.75">
      <c r="A68" s="85"/>
      <c r="B68" s="23"/>
      <c r="C68" s="60"/>
      <c r="D68" s="60"/>
      <c r="E68" s="51"/>
    </row>
    <row r="69" spans="1:5" ht="12.75">
      <c r="A69" s="85"/>
      <c r="B69" s="23"/>
      <c r="C69" s="60"/>
      <c r="D69" s="60"/>
      <c r="E69" s="51"/>
    </row>
    <row r="70" spans="1:5" ht="12.75">
      <c r="A70" s="85"/>
      <c r="B70" s="23"/>
      <c r="C70" s="60"/>
      <c r="D70" s="60"/>
      <c r="E70" s="51"/>
    </row>
    <row r="71" spans="1:5" ht="12.75">
      <c r="A71" s="85"/>
      <c r="B71" s="23"/>
      <c r="C71" s="60"/>
      <c r="D71" s="60"/>
      <c r="E71" s="51"/>
    </row>
    <row r="72" spans="1:5" ht="12.75">
      <c r="A72" s="85"/>
      <c r="B72" s="23"/>
      <c r="C72" s="60"/>
      <c r="D72" s="60"/>
      <c r="E72" s="51"/>
    </row>
    <row r="73" spans="1:5" ht="12.75">
      <c r="A73" s="85"/>
      <c r="B73" s="23"/>
      <c r="C73" s="60"/>
      <c r="D73" s="60"/>
      <c r="E73" s="51"/>
    </row>
    <row r="74" spans="1:5" ht="12.75">
      <c r="A74" s="85"/>
      <c r="B74" s="23"/>
      <c r="C74" s="60"/>
      <c r="D74" s="60"/>
      <c r="E74" s="51"/>
    </row>
    <row r="75" spans="1:5" ht="12.75">
      <c r="A75" s="85"/>
      <c r="B75" s="23"/>
      <c r="C75" s="60"/>
      <c r="D75" s="60"/>
      <c r="E75" s="51"/>
    </row>
    <row r="76" spans="1:5" ht="12.75">
      <c r="A76" s="85"/>
      <c r="B76" s="23"/>
      <c r="C76" s="60"/>
      <c r="D76" s="60"/>
      <c r="E76" s="51"/>
    </row>
    <row r="77" spans="1:5" ht="12.75">
      <c r="A77" s="85"/>
      <c r="B77" s="23"/>
      <c r="C77" s="60"/>
      <c r="D77" s="60"/>
      <c r="E77" s="51"/>
    </row>
    <row r="78" spans="1:5" ht="12.75">
      <c r="A78" s="85"/>
      <c r="B78" s="23"/>
      <c r="C78" s="60"/>
      <c r="D78" s="60"/>
      <c r="E78" s="51"/>
    </row>
    <row r="79" spans="1:5" ht="12.75">
      <c r="A79" s="85"/>
      <c r="B79" s="23"/>
      <c r="C79" s="60"/>
      <c r="D79" s="60"/>
      <c r="E79" s="51"/>
    </row>
    <row r="80" spans="1:5" ht="12.75">
      <c r="A80" s="85"/>
      <c r="B80" s="23"/>
      <c r="C80" s="60"/>
      <c r="D80" s="60"/>
      <c r="E80" s="51"/>
    </row>
    <row r="81" spans="1:5" ht="12.75">
      <c r="A81" s="85"/>
      <c r="B81" s="23"/>
      <c r="C81" s="60"/>
      <c r="D81" s="60"/>
      <c r="E81" s="51"/>
    </row>
    <row r="82" spans="1:5" ht="12.75">
      <c r="A82" s="85"/>
      <c r="B82" s="23"/>
      <c r="C82" s="60"/>
      <c r="D82" s="60"/>
      <c r="E82" s="51"/>
    </row>
    <row r="83" spans="1:5" ht="12.75">
      <c r="A83" s="85"/>
      <c r="B83" s="23"/>
      <c r="C83" s="60"/>
      <c r="D83" s="60"/>
      <c r="E83" s="51"/>
    </row>
    <row r="84" spans="1:5" ht="12.75">
      <c r="A84" s="85"/>
      <c r="B84" s="23"/>
      <c r="C84" s="60"/>
      <c r="D84" s="60"/>
      <c r="E84" s="51"/>
    </row>
    <row r="85" spans="1:5" ht="12.75">
      <c r="A85" s="85"/>
      <c r="B85" s="23"/>
      <c r="C85" s="60"/>
      <c r="D85" s="60"/>
      <c r="E85" s="51"/>
    </row>
    <row r="86" spans="1:5" ht="12.75">
      <c r="A86" s="85"/>
      <c r="B86" s="23"/>
      <c r="C86" s="60"/>
      <c r="D86" s="60"/>
      <c r="E86" s="51"/>
    </row>
    <row r="87" spans="1:5" ht="12.75">
      <c r="A87" s="85"/>
      <c r="B87" s="23"/>
      <c r="C87" s="60"/>
      <c r="D87" s="60"/>
      <c r="E87" s="51"/>
    </row>
    <row r="88" spans="1:5" ht="12.75">
      <c r="A88" s="85"/>
      <c r="B88" s="23"/>
      <c r="C88" s="60"/>
      <c r="D88" s="60"/>
      <c r="E88" s="51"/>
    </row>
    <row r="89" spans="1:5" ht="12.75">
      <c r="A89" s="85"/>
      <c r="B89" s="23"/>
      <c r="C89" s="60"/>
      <c r="D89" s="60"/>
      <c r="E89" s="51"/>
    </row>
    <row r="90" spans="1:5" ht="12.75">
      <c r="A90" s="85"/>
      <c r="B90" s="23"/>
      <c r="C90" s="60"/>
      <c r="D90" s="60"/>
      <c r="E90" s="51"/>
    </row>
    <row r="91" spans="1:5" ht="12.75">
      <c r="A91" s="85"/>
      <c r="B91" s="23"/>
      <c r="C91" s="60"/>
      <c r="D91" s="60"/>
      <c r="E91" s="51"/>
    </row>
    <row r="92" spans="1:5" ht="12.75">
      <c r="A92" s="85"/>
      <c r="B92" s="23"/>
      <c r="C92" s="60"/>
      <c r="D92" s="60"/>
      <c r="E92" s="51"/>
    </row>
    <row r="93" spans="1:5" ht="12.75">
      <c r="A93" s="85"/>
      <c r="B93" s="23"/>
      <c r="C93" s="60"/>
      <c r="D93" s="60"/>
      <c r="E93" s="51"/>
    </row>
    <row r="94" spans="1:5" ht="12.75">
      <c r="A94" s="85"/>
      <c r="B94" s="23"/>
      <c r="C94" s="60"/>
      <c r="D94" s="60"/>
      <c r="E94" s="51"/>
    </row>
    <row r="95" spans="1:5" ht="12.75">
      <c r="A95" s="85"/>
      <c r="B95" s="23"/>
      <c r="C95" s="60"/>
      <c r="D95" s="60"/>
      <c r="E95" s="51"/>
    </row>
    <row r="96" spans="1:5" ht="12.75">
      <c r="A96" s="85"/>
      <c r="B96" s="23"/>
      <c r="C96" s="60"/>
      <c r="D96" s="60"/>
      <c r="E96" s="51"/>
    </row>
    <row r="97" spans="1:5" ht="12.75">
      <c r="A97" s="85"/>
      <c r="B97" s="23"/>
      <c r="C97" s="60"/>
      <c r="D97" s="60"/>
      <c r="E97" s="51"/>
    </row>
    <row r="98" spans="1:5" ht="12.75">
      <c r="A98" s="85"/>
      <c r="B98" s="23"/>
      <c r="C98" s="60"/>
      <c r="D98" s="60"/>
      <c r="E98" s="51"/>
    </row>
    <row r="99" spans="1:5" ht="12.75">
      <c r="A99" s="85"/>
      <c r="B99" s="23"/>
      <c r="C99" s="60"/>
      <c r="D99" s="60"/>
      <c r="E99" s="51"/>
    </row>
    <row r="100" spans="1:5" ht="12.75">
      <c r="A100" s="85"/>
      <c r="B100" s="23"/>
      <c r="C100" s="60"/>
      <c r="D100" s="60"/>
      <c r="E100" s="51"/>
    </row>
    <row r="101" spans="1:5" ht="12.75">
      <c r="A101" s="85"/>
      <c r="B101" s="23"/>
      <c r="C101" s="60"/>
      <c r="D101" s="60"/>
      <c r="E101" s="51"/>
    </row>
    <row r="102" spans="1:5" ht="12.75">
      <c r="A102" s="85"/>
      <c r="B102" s="23"/>
      <c r="C102" s="60"/>
      <c r="D102" s="60"/>
      <c r="E102" s="51"/>
    </row>
    <row r="103" spans="1:5" ht="12.75">
      <c r="A103" s="85"/>
      <c r="B103" s="23"/>
      <c r="C103" s="60"/>
      <c r="D103" s="60"/>
      <c r="E103" s="51"/>
    </row>
    <row r="104" spans="1:5" ht="12.75">
      <c r="A104" s="85"/>
      <c r="B104" s="23"/>
      <c r="C104" s="60"/>
      <c r="D104" s="60"/>
      <c r="E104" s="51"/>
    </row>
    <row r="105" spans="1:5" ht="12.75">
      <c r="A105" s="85"/>
      <c r="B105" s="23"/>
      <c r="C105" s="60"/>
      <c r="D105" s="60"/>
      <c r="E105" s="51"/>
    </row>
    <row r="106" spans="1:5" ht="12.75">
      <c r="A106" s="85"/>
      <c r="B106" s="23"/>
      <c r="C106" s="60"/>
      <c r="D106" s="60"/>
      <c r="E106" s="51"/>
    </row>
    <row r="107" spans="1:5" ht="12.75">
      <c r="A107" s="85"/>
      <c r="B107" s="23"/>
      <c r="C107" s="60"/>
      <c r="D107" s="60"/>
      <c r="E107" s="51"/>
    </row>
    <row r="108" spans="1:5" ht="12.75">
      <c r="A108" s="85"/>
      <c r="B108" s="23"/>
      <c r="C108" s="60"/>
      <c r="D108" s="60"/>
      <c r="E108" s="51"/>
    </row>
    <row r="109" spans="1:5" ht="12.75">
      <c r="A109" s="85"/>
      <c r="B109" s="23"/>
      <c r="C109" s="60"/>
      <c r="D109" s="60"/>
      <c r="E109" s="51"/>
    </row>
    <row r="110" spans="1:5" ht="12.75">
      <c r="A110" s="85"/>
      <c r="B110" s="23"/>
      <c r="C110" s="60"/>
      <c r="D110" s="60"/>
      <c r="E110" s="51"/>
    </row>
    <row r="111" spans="1:5" ht="12.75">
      <c r="A111" s="85"/>
      <c r="B111" s="23"/>
      <c r="C111" s="60"/>
      <c r="D111" s="60"/>
      <c r="E111" s="51"/>
    </row>
    <row r="112" spans="1:5" ht="12.75">
      <c r="A112" s="85"/>
      <c r="B112" s="23"/>
      <c r="C112" s="60"/>
      <c r="D112" s="60"/>
      <c r="E112" s="51"/>
    </row>
    <row r="113" spans="1:5" ht="12.75">
      <c r="A113" s="85"/>
      <c r="B113" s="23"/>
      <c r="C113" s="60"/>
      <c r="D113" s="60"/>
      <c r="E113" s="51"/>
    </row>
    <row r="114" spans="1:5" ht="12.75">
      <c r="A114" s="85"/>
      <c r="B114" s="23"/>
      <c r="C114" s="60"/>
      <c r="D114" s="60"/>
      <c r="E114" s="51"/>
    </row>
    <row r="115" spans="1:5" ht="12.75">
      <c r="A115" s="85"/>
      <c r="B115" s="23"/>
      <c r="C115" s="60"/>
      <c r="D115" s="60"/>
      <c r="E115" s="51"/>
    </row>
    <row r="116" spans="1:5" ht="12.75">
      <c r="A116" s="85"/>
      <c r="B116" s="23"/>
      <c r="C116" s="60"/>
      <c r="D116" s="60"/>
      <c r="E116" s="51"/>
    </row>
    <row r="117" spans="1:5" ht="12.75">
      <c r="A117" s="85"/>
      <c r="B117" s="23"/>
      <c r="C117" s="60"/>
      <c r="D117" s="60"/>
      <c r="E117" s="51"/>
    </row>
    <row r="118" spans="1:5" ht="12.75">
      <c r="A118" s="85"/>
      <c r="B118" s="23"/>
      <c r="C118" s="60"/>
      <c r="D118" s="60"/>
      <c r="E118" s="51"/>
    </row>
    <row r="119" spans="1:5" ht="12.75">
      <c r="A119" s="85"/>
      <c r="B119" s="23"/>
      <c r="C119" s="60"/>
      <c r="D119" s="60"/>
      <c r="E119" s="51"/>
    </row>
    <row r="120" spans="1:5" ht="12.75">
      <c r="A120" s="85"/>
      <c r="B120" s="23"/>
      <c r="C120" s="60"/>
      <c r="D120" s="60"/>
      <c r="E120" s="51"/>
    </row>
    <row r="121" spans="1:5" ht="12.75">
      <c r="A121" s="85"/>
      <c r="B121" s="23"/>
      <c r="C121" s="60"/>
      <c r="D121" s="60"/>
      <c r="E121" s="51"/>
    </row>
    <row r="122" spans="1:5" ht="12.75">
      <c r="A122" s="85"/>
      <c r="B122" s="23"/>
      <c r="C122" s="60"/>
      <c r="D122" s="60"/>
      <c r="E122" s="51"/>
    </row>
    <row r="123" spans="1:5" ht="12.75">
      <c r="A123" s="85"/>
      <c r="B123" s="23"/>
      <c r="C123" s="60"/>
      <c r="D123" s="60"/>
      <c r="E123" s="51"/>
    </row>
    <row r="124" spans="1:5" ht="12.75">
      <c r="A124" s="85"/>
      <c r="B124" s="23"/>
      <c r="C124" s="60"/>
      <c r="D124" s="60"/>
      <c r="E124" s="51"/>
    </row>
    <row r="125" spans="1:5" ht="12.75">
      <c r="A125" s="85"/>
      <c r="B125" s="23"/>
      <c r="C125" s="60"/>
      <c r="D125" s="60"/>
      <c r="E125" s="51"/>
    </row>
    <row r="126" spans="1:5" ht="12.75">
      <c r="A126" s="85"/>
      <c r="B126" s="23"/>
      <c r="C126" s="60"/>
      <c r="D126" s="60"/>
      <c r="E126" s="51"/>
    </row>
    <row r="127" spans="1:5" ht="12.75">
      <c r="A127" s="85"/>
      <c r="B127" s="23"/>
      <c r="C127" s="60"/>
      <c r="D127" s="60"/>
      <c r="E127" s="51"/>
    </row>
    <row r="128" spans="1:5" ht="12.75">
      <c r="A128" s="85"/>
      <c r="B128" s="23"/>
      <c r="C128" s="60"/>
      <c r="D128" s="60"/>
      <c r="E128" s="51"/>
    </row>
    <row r="129" spans="1:5" ht="12.75">
      <c r="A129" s="85"/>
      <c r="B129" s="23"/>
      <c r="C129" s="60"/>
      <c r="D129" s="60"/>
      <c r="E129" s="51"/>
    </row>
    <row r="130" spans="1:5" ht="12.75">
      <c r="A130" s="85"/>
      <c r="B130" s="23"/>
      <c r="C130" s="60"/>
      <c r="D130" s="60"/>
      <c r="E130" s="51"/>
    </row>
    <row r="131" spans="1:5" ht="12.75">
      <c r="A131" s="85"/>
      <c r="B131" s="23"/>
      <c r="C131" s="60"/>
      <c r="D131" s="60"/>
      <c r="E131" s="51"/>
    </row>
    <row r="132" spans="1:5" ht="12.75">
      <c r="A132" s="85"/>
      <c r="B132" s="23"/>
      <c r="C132" s="60"/>
      <c r="D132" s="60"/>
      <c r="E132" s="51"/>
    </row>
    <row r="133" spans="1:5" ht="12.75">
      <c r="A133" s="85"/>
      <c r="B133" s="23"/>
      <c r="C133" s="60"/>
      <c r="D133" s="60"/>
      <c r="E133" s="51"/>
    </row>
    <row r="134" spans="1:5" ht="12.75">
      <c r="A134" s="85"/>
      <c r="B134" s="23"/>
      <c r="C134" s="60"/>
      <c r="D134" s="60"/>
      <c r="E134" s="51"/>
    </row>
    <row r="135" spans="1:5" ht="12.75">
      <c r="A135" s="85"/>
      <c r="B135" s="23"/>
      <c r="C135" s="60"/>
      <c r="D135" s="60"/>
      <c r="E135" s="51"/>
    </row>
    <row r="136" spans="1:5" ht="12.75">
      <c r="A136" s="85"/>
      <c r="B136" s="23"/>
      <c r="C136" s="60"/>
      <c r="D136" s="60"/>
      <c r="E136" s="51"/>
    </row>
    <row r="137" spans="1:5" ht="12.75">
      <c r="A137" s="85"/>
      <c r="B137" s="23"/>
      <c r="C137" s="60"/>
      <c r="D137" s="60"/>
      <c r="E137" s="51"/>
    </row>
    <row r="138" spans="1:5" ht="12.75">
      <c r="A138" s="85"/>
      <c r="B138" s="23"/>
      <c r="C138" s="60"/>
      <c r="D138" s="60"/>
      <c r="E138" s="51"/>
    </row>
    <row r="139" spans="1:5" ht="12.75">
      <c r="A139" s="85"/>
      <c r="B139" s="23"/>
      <c r="C139" s="60"/>
      <c r="D139" s="60"/>
      <c r="E139" s="51"/>
    </row>
    <row r="140" spans="1:5" ht="12.75">
      <c r="A140" s="85"/>
      <c r="B140" s="23"/>
      <c r="C140" s="60"/>
      <c r="D140" s="60"/>
      <c r="E140" s="51"/>
    </row>
    <row r="141" spans="1:5" ht="12.75">
      <c r="A141" s="85"/>
      <c r="B141" s="23"/>
      <c r="C141" s="60"/>
      <c r="D141" s="60"/>
      <c r="E141" s="51"/>
    </row>
    <row r="142" spans="1:5" ht="12.75">
      <c r="A142" s="85"/>
      <c r="B142" s="23"/>
      <c r="C142" s="60"/>
      <c r="D142" s="60"/>
      <c r="E142" s="51"/>
    </row>
    <row r="143" spans="1:5" ht="12.75">
      <c r="A143" s="85"/>
      <c r="B143" s="23"/>
      <c r="C143" s="60"/>
      <c r="D143" s="60"/>
      <c r="E143" s="51"/>
    </row>
    <row r="144" spans="1:5" ht="12.75">
      <c r="A144" s="85"/>
      <c r="B144" s="23"/>
      <c r="C144" s="60"/>
      <c r="D144" s="60"/>
      <c r="E144" s="51"/>
    </row>
    <row r="145" spans="1:5" ht="12.75">
      <c r="A145" s="85"/>
      <c r="B145" s="23"/>
      <c r="C145" s="60"/>
      <c r="D145" s="60"/>
      <c r="E145" s="51"/>
    </row>
    <row r="146" spans="1:5" ht="12.75">
      <c r="A146" s="85"/>
      <c r="B146" s="23"/>
      <c r="C146" s="60"/>
      <c r="D146" s="60"/>
      <c r="E146" s="51"/>
    </row>
    <row r="147" spans="1:5" ht="12.75">
      <c r="A147" s="85"/>
      <c r="B147" s="23"/>
      <c r="C147" s="60"/>
      <c r="D147" s="60"/>
      <c r="E147" s="51"/>
    </row>
    <row r="148" spans="1:5" ht="12.75">
      <c r="A148" s="85"/>
      <c r="B148" s="23"/>
      <c r="C148" s="60"/>
      <c r="D148" s="60"/>
      <c r="E148" s="51"/>
    </row>
    <row r="149" spans="1:5" ht="12.75">
      <c r="A149" s="85"/>
      <c r="B149" s="23"/>
      <c r="C149" s="60"/>
      <c r="D149" s="60"/>
      <c r="E149" s="51"/>
    </row>
    <row r="150" spans="1:5" ht="12.75">
      <c r="A150" s="85"/>
      <c r="B150" s="23"/>
      <c r="C150" s="60"/>
      <c r="D150" s="60"/>
      <c r="E150" s="51"/>
    </row>
    <row r="151" spans="1:5" ht="12.75">
      <c r="A151" s="85"/>
      <c r="B151" s="23"/>
      <c r="C151" s="60"/>
      <c r="D151" s="60"/>
      <c r="E151" s="51"/>
    </row>
    <row r="152" spans="1:5" ht="12.75">
      <c r="A152" s="85"/>
      <c r="B152" s="23"/>
      <c r="C152" s="60"/>
      <c r="D152" s="60"/>
      <c r="E152" s="51"/>
    </row>
    <row r="153" spans="1:5" ht="12.75">
      <c r="A153" s="85"/>
      <c r="B153" s="23"/>
      <c r="C153" s="60"/>
      <c r="D153" s="60"/>
      <c r="E153" s="51"/>
    </row>
    <row r="154" spans="1:5" ht="12.75">
      <c r="A154" s="85"/>
      <c r="B154" s="23"/>
      <c r="C154" s="60"/>
      <c r="D154" s="60"/>
      <c r="E154" s="51"/>
    </row>
    <row r="155" spans="1:5" ht="12.75">
      <c r="A155" s="85"/>
      <c r="B155" s="23"/>
      <c r="C155" s="60"/>
      <c r="D155" s="60"/>
      <c r="E155" s="51"/>
    </row>
    <row r="156" spans="1:5" ht="12.75">
      <c r="A156" s="85"/>
      <c r="B156" s="23"/>
      <c r="C156" s="60"/>
      <c r="D156" s="60"/>
      <c r="E156" s="51"/>
    </row>
    <row r="157" spans="1:5" ht="12.75">
      <c r="A157" s="85"/>
      <c r="B157" s="23"/>
      <c r="C157" s="60"/>
      <c r="D157" s="60"/>
      <c r="E157" s="51"/>
    </row>
    <row r="158" spans="1:5" ht="12.75">
      <c r="A158" s="85"/>
      <c r="B158" s="23"/>
      <c r="C158" s="60"/>
      <c r="D158" s="60"/>
      <c r="E158" s="51"/>
    </row>
    <row r="159" spans="1:5" ht="12.75">
      <c r="A159" s="85"/>
      <c r="B159" s="23"/>
      <c r="C159" s="60"/>
      <c r="D159" s="60"/>
      <c r="E159" s="51"/>
    </row>
    <row r="160" spans="1:5" ht="12.75">
      <c r="A160" s="85"/>
      <c r="B160" s="23"/>
      <c r="C160" s="60"/>
      <c r="D160" s="60"/>
      <c r="E160" s="51"/>
    </row>
    <row r="161" spans="1:5" ht="12.75">
      <c r="A161" s="85"/>
      <c r="B161" s="23"/>
      <c r="C161" s="60"/>
      <c r="D161" s="60"/>
      <c r="E161" s="51"/>
    </row>
    <row r="162" spans="1:5" ht="12.75">
      <c r="A162" s="85"/>
      <c r="B162" s="23"/>
      <c r="C162" s="60"/>
      <c r="D162" s="60"/>
      <c r="E162" s="51"/>
    </row>
    <row r="163" spans="1:5" ht="12.75">
      <c r="A163" s="85"/>
      <c r="B163" s="23"/>
      <c r="C163" s="60"/>
      <c r="D163" s="60"/>
      <c r="E163" s="51"/>
    </row>
    <row r="164" spans="1:5" ht="12.75">
      <c r="A164" s="85"/>
      <c r="B164" s="23"/>
      <c r="C164" s="60"/>
      <c r="D164" s="60"/>
      <c r="E164" s="51"/>
    </row>
    <row r="165" spans="1:5" ht="12.75">
      <c r="A165" s="85"/>
      <c r="B165" s="23"/>
      <c r="C165" s="60"/>
      <c r="D165" s="60"/>
      <c r="E165" s="51"/>
    </row>
    <row r="166" spans="1:5" ht="12.75">
      <c r="A166" s="85"/>
      <c r="B166" s="23"/>
      <c r="C166" s="60"/>
      <c r="D166" s="60"/>
      <c r="E166" s="51"/>
    </row>
    <row r="167" spans="1:5" ht="12.75">
      <c r="A167" s="85"/>
      <c r="B167" s="23"/>
      <c r="C167" s="60"/>
      <c r="D167" s="60"/>
      <c r="E167" s="51"/>
    </row>
    <row r="168" spans="1:5" ht="12.75">
      <c r="A168" s="85"/>
      <c r="B168" s="23"/>
      <c r="C168" s="60"/>
      <c r="D168" s="60"/>
      <c r="E168" s="51"/>
    </row>
    <row r="169" spans="1:5" ht="12.75">
      <c r="A169" s="85"/>
      <c r="B169" s="23"/>
      <c r="C169" s="60"/>
      <c r="D169" s="60"/>
      <c r="E169" s="51"/>
    </row>
    <row r="170" spans="1:5" ht="12.75">
      <c r="A170" s="85"/>
      <c r="B170" s="23"/>
      <c r="C170" s="60"/>
      <c r="D170" s="60"/>
      <c r="E170" s="51"/>
    </row>
  </sheetData>
  <mergeCells count="7">
    <mergeCell ref="A16:A17"/>
    <mergeCell ref="F24:H24"/>
    <mergeCell ref="A34:E34"/>
    <mergeCell ref="A2:E2"/>
    <mergeCell ref="E3:G3"/>
    <mergeCell ref="C5:C6"/>
    <mergeCell ref="E12:F12"/>
  </mergeCells>
  <printOptions horizontalCentered="1" verticalCentered="1"/>
  <pageMargins left="0.75" right="0.75" top="0.5" bottom="0.5" header="0.5" footer="0.5"/>
  <pageSetup fitToHeight="1" fitToWidth="1" horizontalDpi="600" verticalDpi="600" orientation="portrait" scale="93" r:id="rId2"/>
  <drawing r:id="rId1"/>
</worksheet>
</file>

<file path=xl/worksheets/sheet9.xml><?xml version="1.0" encoding="utf-8"?>
<worksheet xmlns="http://schemas.openxmlformats.org/spreadsheetml/2006/main" xmlns:r="http://schemas.openxmlformats.org/officeDocument/2006/relationships">
  <dimension ref="B4:D18"/>
  <sheetViews>
    <sheetView workbookViewId="0" topLeftCell="A7">
      <selection activeCell="B4" sqref="B4:L29"/>
    </sheetView>
  </sheetViews>
  <sheetFormatPr defaultColWidth="9.33203125" defaultRowHeight="12.75"/>
  <sheetData>
    <row r="3" ht="13.5" thickBot="1"/>
    <row r="4" spans="3:4" ht="12.75">
      <c r="C4" s="32" t="s">
        <v>59</v>
      </c>
      <c r="D4" s="32" t="s">
        <v>61</v>
      </c>
    </row>
    <row r="5" spans="2:4" ht="12.75">
      <c r="B5">
        <v>10</v>
      </c>
      <c r="C5" s="28">
        <v>10</v>
      </c>
      <c r="D5" s="29">
        <v>90</v>
      </c>
    </row>
    <row r="6" spans="2:4" ht="12.75">
      <c r="B6">
        <v>20</v>
      </c>
      <c r="C6" s="28">
        <v>20</v>
      </c>
      <c r="D6" s="29">
        <v>128</v>
      </c>
    </row>
    <row r="7" spans="2:4" ht="12.75">
      <c r="B7">
        <v>30</v>
      </c>
      <c r="C7" s="28">
        <v>30</v>
      </c>
      <c r="D7" s="29">
        <v>78</v>
      </c>
    </row>
    <row r="8" spans="2:4" ht="12.75">
      <c r="B8">
        <v>40</v>
      </c>
      <c r="C8" s="28">
        <v>40</v>
      </c>
      <c r="D8" s="29">
        <v>47</v>
      </c>
    </row>
    <row r="9" spans="2:4" ht="12.75">
      <c r="B9">
        <v>50</v>
      </c>
      <c r="C9" s="28">
        <v>50</v>
      </c>
      <c r="D9" s="29">
        <v>24</v>
      </c>
    </row>
    <row r="10" spans="2:4" ht="12.75">
      <c r="B10">
        <v>60</v>
      </c>
      <c r="C10" s="28">
        <v>60</v>
      </c>
      <c r="D10" s="29">
        <v>13</v>
      </c>
    </row>
    <row r="11" spans="2:4" ht="12.75">
      <c r="B11">
        <v>70</v>
      </c>
      <c r="C11" s="28">
        <v>70</v>
      </c>
      <c r="D11" s="29">
        <v>15</v>
      </c>
    </row>
    <row r="12" spans="2:4" ht="12.75">
      <c r="B12">
        <v>80</v>
      </c>
      <c r="C12" s="28">
        <v>80</v>
      </c>
      <c r="D12" s="29">
        <v>8</v>
      </c>
    </row>
    <row r="13" spans="2:4" ht="12.75">
      <c r="B13">
        <v>100</v>
      </c>
      <c r="C13" s="28">
        <v>100</v>
      </c>
      <c r="D13" s="29">
        <v>13</v>
      </c>
    </row>
    <row r="14" spans="2:4" ht="12.75">
      <c r="B14">
        <v>120</v>
      </c>
      <c r="C14" s="28">
        <v>120</v>
      </c>
      <c r="D14" s="29">
        <v>7</v>
      </c>
    </row>
    <row r="15" spans="2:4" ht="12.75">
      <c r="B15">
        <v>140</v>
      </c>
      <c r="C15" s="28">
        <v>140</v>
      </c>
      <c r="D15" s="29">
        <v>1</v>
      </c>
    </row>
    <row r="16" spans="2:4" ht="12.75">
      <c r="B16">
        <v>160</v>
      </c>
      <c r="C16" s="28">
        <v>160</v>
      </c>
      <c r="D16" s="29">
        <v>5</v>
      </c>
    </row>
    <row r="17" spans="2:4" ht="12.75">
      <c r="B17">
        <v>180</v>
      </c>
      <c r="C17" s="28">
        <v>180</v>
      </c>
      <c r="D17" s="29">
        <v>0</v>
      </c>
    </row>
    <row r="18" spans="3:4" ht="13.5" thickBot="1">
      <c r="C18" s="30" t="s">
        <v>60</v>
      </c>
      <c r="D18" s="30">
        <v>2</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Montana Legislature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 User</dc:creator>
  <cp:keywords/>
  <dc:description/>
  <cp:lastModifiedBy>Staff User</cp:lastModifiedBy>
  <cp:lastPrinted>2007-12-05T20:06:50Z</cp:lastPrinted>
  <dcterms:created xsi:type="dcterms:W3CDTF">2006-06-06T19:39:48Z</dcterms:created>
  <dcterms:modified xsi:type="dcterms:W3CDTF">2007-12-10T22:14:41Z</dcterms:modified>
  <cp:category/>
  <cp:version/>
  <cp:contentType/>
  <cp:contentStatus/>
</cp:coreProperties>
</file>